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mc:AlternateContent xmlns:mc="http://schemas.openxmlformats.org/markup-compatibility/2006">
    <mc:Choice Requires="x15">
      <x15ac:absPath xmlns:x15ac="http://schemas.microsoft.com/office/spreadsheetml/2010/11/ac" url="/Users/williamrobert/Desktop/"/>
    </mc:Choice>
  </mc:AlternateContent>
  <xr:revisionPtr revIDLastSave="0" documentId="13_ncr:1_{8B602866-B15A-584A-9640-B9011FCC5F57}" xr6:coauthVersionLast="47" xr6:coauthVersionMax="47" xr10:uidLastSave="{00000000-0000-0000-0000-000000000000}"/>
  <bookViews>
    <workbookView xWindow="5460" yWindow="4580" windowWidth="28140" windowHeight="17920" activeTab="2" xr2:uid="{00000000-000D-0000-FFFF-FFFF00000000}"/>
  </bookViews>
  <sheets>
    <sheet name="Copy of LT" sheetId="2" state="hidden" r:id="rId1"/>
    <sheet name="Old Sign Depreciation Model" sheetId="3" state="hidden" r:id="rId2"/>
    <sheet name="Instructions" sheetId="8" r:id="rId3"/>
    <sheet name="Template" sheetId="5" r:id="rId4"/>
    <sheet name="Example - Good" sheetId="9" r:id="rId5"/>
    <sheet name="Example - Fair" sheetId="11" r:id="rId6"/>
    <sheet name="Example - Poor" sheetId="10" r:id="rId7"/>
    <sheet name="Copy of Sign" sheetId="6"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9" i="11" l="1"/>
  <c r="B36" i="11"/>
  <c r="C36" i="11" s="1"/>
  <c r="A36" i="11"/>
  <c r="B35" i="11"/>
  <c r="C35" i="11" s="1"/>
  <c r="A35" i="11"/>
  <c r="B34" i="11"/>
  <c r="C34" i="11" s="1"/>
  <c r="A34" i="11"/>
  <c r="B33" i="11"/>
  <c r="C33" i="11" s="1"/>
  <c r="A33" i="11"/>
  <c r="B32" i="11"/>
  <c r="C32" i="11" s="1"/>
  <c r="A32" i="11"/>
  <c r="B31" i="11"/>
  <c r="C31" i="11" s="1"/>
  <c r="A31" i="11"/>
  <c r="B30" i="11"/>
  <c r="C30" i="11" s="1"/>
  <c r="A30" i="11"/>
  <c r="B29" i="11"/>
  <c r="C29" i="11" s="1"/>
  <c r="A29" i="11"/>
  <c r="B28" i="11"/>
  <c r="C28" i="11" s="1"/>
  <c r="A28" i="11"/>
  <c r="B27" i="11"/>
  <c r="C27" i="11" s="1"/>
  <c r="A27" i="11"/>
  <c r="B36" i="10"/>
  <c r="A36" i="10"/>
  <c r="B35" i="10"/>
  <c r="A35" i="10"/>
  <c r="B34" i="10"/>
  <c r="A34" i="10"/>
  <c r="B33" i="10"/>
  <c r="C33" i="10" s="1"/>
  <c r="A33" i="10"/>
  <c r="B32" i="10"/>
  <c r="A32" i="10"/>
  <c r="B31" i="10"/>
  <c r="C31" i="10" s="1"/>
  <c r="A31" i="10"/>
  <c r="B30" i="10"/>
  <c r="A30" i="10"/>
  <c r="B29" i="10"/>
  <c r="A29" i="10"/>
  <c r="B28" i="10"/>
  <c r="C28" i="10" s="1"/>
  <c r="A28" i="10"/>
  <c r="B27" i="10"/>
  <c r="B37" i="10" s="1"/>
  <c r="A27" i="10"/>
  <c r="C35" i="10"/>
  <c r="B36" i="9"/>
  <c r="A36" i="9"/>
  <c r="B35" i="9"/>
  <c r="A35" i="9"/>
  <c r="B34" i="9"/>
  <c r="A34" i="9"/>
  <c r="B33" i="9"/>
  <c r="A33" i="9"/>
  <c r="B32" i="9"/>
  <c r="A32" i="9"/>
  <c r="B31" i="9"/>
  <c r="A31" i="9"/>
  <c r="B30" i="9"/>
  <c r="A30" i="9"/>
  <c r="B29" i="9"/>
  <c r="A29" i="9"/>
  <c r="B28" i="9"/>
  <c r="A28" i="9"/>
  <c r="B27" i="9"/>
  <c r="A27" i="9"/>
  <c r="B9" i="9"/>
  <c r="B9" i="5"/>
  <c r="A36" i="5"/>
  <c r="A35" i="5"/>
  <c r="A34" i="5"/>
  <c r="A33" i="5"/>
  <c r="A32" i="5"/>
  <c r="A31" i="5"/>
  <c r="A30" i="5"/>
  <c r="A29" i="5"/>
  <c r="A28" i="5"/>
  <c r="A27" i="5"/>
  <c r="E32" i="11" l="1"/>
  <c r="D32" i="11"/>
  <c r="E27" i="11"/>
  <c r="D27" i="11"/>
  <c r="E28" i="11"/>
  <c r="D28" i="11"/>
  <c r="E35" i="11"/>
  <c r="D35" i="11"/>
  <c r="E31" i="11"/>
  <c r="D31" i="11"/>
  <c r="D33" i="11"/>
  <c r="E33" i="11"/>
  <c r="D34" i="11"/>
  <c r="E34" i="11"/>
  <c r="E29" i="11"/>
  <c r="D29" i="11"/>
  <c r="D30" i="11"/>
  <c r="E30" i="11"/>
  <c r="E36" i="11"/>
  <c r="D36" i="11"/>
  <c r="B37" i="11"/>
  <c r="C37" i="11" s="1"/>
  <c r="E35" i="10"/>
  <c r="D35" i="10"/>
  <c r="E33" i="10"/>
  <c r="D33" i="10"/>
  <c r="E28" i="10"/>
  <c r="D28" i="10"/>
  <c r="E31" i="10"/>
  <c r="D31" i="10"/>
  <c r="C36" i="10"/>
  <c r="C29" i="10"/>
  <c r="C34" i="10"/>
  <c r="C27" i="10"/>
  <c r="C32" i="10"/>
  <c r="C37" i="10"/>
  <c r="C30" i="10"/>
  <c r="B37" i="9"/>
  <c r="C37" i="9" s="1"/>
  <c r="C29" i="9"/>
  <c r="C34" i="9"/>
  <c r="C27" i="9"/>
  <c r="C32" i="9"/>
  <c r="C30" i="9"/>
  <c r="C35" i="9"/>
  <c r="C28" i="9"/>
  <c r="C33" i="9"/>
  <c r="C31" i="9"/>
  <c r="C36" i="9"/>
  <c r="B27" i="5"/>
  <c r="C27" i="5" s="1"/>
  <c r="E37" i="11" l="1"/>
  <c r="D37" i="11"/>
  <c r="F37" i="11" s="1"/>
  <c r="E29" i="10"/>
  <c r="D29" i="10"/>
  <c r="E27" i="10"/>
  <c r="D27" i="10"/>
  <c r="E34" i="10"/>
  <c r="D34" i="10"/>
  <c r="E36" i="10"/>
  <c r="D36" i="10"/>
  <c r="E30" i="10"/>
  <c r="D30" i="10"/>
  <c r="E37" i="10"/>
  <c r="D37" i="10"/>
  <c r="F37" i="10" s="1"/>
  <c r="E32" i="10"/>
  <c r="D32" i="10"/>
  <c r="E37" i="9"/>
  <c r="D37" i="9"/>
  <c r="F37" i="9" s="1"/>
  <c r="E27" i="9"/>
  <c r="D27" i="9"/>
  <c r="E29" i="9"/>
  <c r="D29" i="9"/>
  <c r="E36" i="9"/>
  <c r="D36" i="9"/>
  <c r="E31" i="9"/>
  <c r="D31" i="9"/>
  <c r="E33" i="9"/>
  <c r="D33" i="9"/>
  <c r="E28" i="9"/>
  <c r="D28" i="9"/>
  <c r="E35" i="9"/>
  <c r="D35" i="9"/>
  <c r="E30" i="9"/>
  <c r="D30" i="9"/>
  <c r="E32" i="9"/>
  <c r="D32" i="9"/>
  <c r="E34" i="9"/>
  <c r="D34" i="9"/>
  <c r="D27" i="5"/>
  <c r="E27" i="5"/>
  <c r="F28" i="6" l="1"/>
  <c r="F27" i="6"/>
  <c r="F26" i="6"/>
  <c r="F25" i="6"/>
  <c r="F29" i="6" s="1"/>
  <c r="I24" i="6"/>
  <c r="I23" i="6"/>
  <c r="I22" i="6"/>
  <c r="I21" i="6"/>
  <c r="I20" i="6"/>
  <c r="I19" i="6"/>
  <c r="I27" i="6" s="1"/>
  <c r="I18" i="6"/>
  <c r="I17" i="6"/>
  <c r="I16" i="6"/>
  <c r="I15" i="6"/>
  <c r="I14" i="6"/>
  <c r="I26" i="6" s="1"/>
  <c r="I13" i="6"/>
  <c r="I12" i="6"/>
  <c r="I11" i="6"/>
  <c r="I10" i="6"/>
  <c r="I9" i="6"/>
  <c r="I8" i="6"/>
  <c r="I7" i="6"/>
  <c r="I25" i="6" s="1"/>
  <c r="B36" i="5"/>
  <c r="C36" i="5" s="1"/>
  <c r="B35" i="5"/>
  <c r="C35" i="5" s="1"/>
  <c r="B34" i="5"/>
  <c r="C34" i="5" s="1"/>
  <c r="B33" i="5"/>
  <c r="C33" i="5" s="1"/>
  <c r="B32" i="5"/>
  <c r="C32" i="5" s="1"/>
  <c r="B31" i="5"/>
  <c r="C31" i="5" s="1"/>
  <c r="B30" i="5"/>
  <c r="C30" i="5" s="1"/>
  <c r="B29" i="5"/>
  <c r="C29" i="5" s="1"/>
  <c r="B28" i="5"/>
  <c r="C28" i="5" s="1"/>
  <c r="D32" i="3"/>
  <c r="C32" i="3"/>
  <c r="H28" i="3"/>
  <c r="K28" i="3" s="1"/>
  <c r="G28" i="3"/>
  <c r="F28" i="3"/>
  <c r="E28" i="3"/>
  <c r="G27" i="3"/>
  <c r="G29" i="3" s="1"/>
  <c r="F27" i="3"/>
  <c r="E27" i="3"/>
  <c r="G26" i="3"/>
  <c r="F26" i="3"/>
  <c r="F29" i="3" s="1"/>
  <c r="B3" i="3" s="1"/>
  <c r="E26" i="3"/>
  <c r="G25" i="3"/>
  <c r="F25" i="3"/>
  <c r="E25" i="3"/>
  <c r="E29" i="3" s="1"/>
  <c r="I24" i="3"/>
  <c r="J24" i="3" s="1"/>
  <c r="H24" i="3"/>
  <c r="I23" i="3"/>
  <c r="H23" i="3"/>
  <c r="K23" i="3" s="1"/>
  <c r="I22" i="3"/>
  <c r="K22" i="3" s="1"/>
  <c r="H22" i="3"/>
  <c r="I21" i="3"/>
  <c r="H21" i="3"/>
  <c r="K21" i="3" s="1"/>
  <c r="I20" i="3"/>
  <c r="I28" i="3" s="1"/>
  <c r="H20" i="3"/>
  <c r="I19" i="3"/>
  <c r="H19" i="3"/>
  <c r="K19" i="3" s="1"/>
  <c r="I18" i="3"/>
  <c r="I27" i="3" s="1"/>
  <c r="H18" i="3"/>
  <c r="I17" i="3"/>
  <c r="H17" i="3"/>
  <c r="K17" i="3" s="1"/>
  <c r="I16" i="3"/>
  <c r="J16" i="3" s="1"/>
  <c r="H16" i="3"/>
  <c r="I15" i="3"/>
  <c r="H15" i="3"/>
  <c r="K15" i="3" s="1"/>
  <c r="I14" i="3"/>
  <c r="I26" i="3" s="1"/>
  <c r="H14" i="3"/>
  <c r="H26" i="3" s="1"/>
  <c r="I13" i="3"/>
  <c r="H13" i="3"/>
  <c r="K13" i="3" s="1"/>
  <c r="I12" i="3"/>
  <c r="J12" i="3" s="1"/>
  <c r="H12" i="3"/>
  <c r="I11" i="3"/>
  <c r="H11" i="3"/>
  <c r="K11" i="3" s="1"/>
  <c r="I10" i="3"/>
  <c r="K10" i="3" s="1"/>
  <c r="H10" i="3"/>
  <c r="I9" i="3"/>
  <c r="H9" i="3"/>
  <c r="K9" i="3" s="1"/>
  <c r="I8" i="3"/>
  <c r="I25" i="3" s="1"/>
  <c r="I29" i="3" s="1"/>
  <c r="H8" i="3"/>
  <c r="I7" i="3"/>
  <c r="H7" i="3"/>
  <c r="H25" i="3" s="1"/>
  <c r="D19" i="2"/>
  <c r="E15" i="2"/>
  <c r="E14" i="2"/>
  <c r="E13" i="2"/>
  <c r="E12" i="2"/>
  <c r="E11" i="2"/>
  <c r="E10" i="2"/>
  <c r="E9" i="2"/>
  <c r="E8" i="2"/>
  <c r="E7" i="2"/>
  <c r="E6" i="2"/>
  <c r="E19" i="2" s="1"/>
  <c r="D29" i="5" l="1"/>
  <c r="E29" i="5"/>
  <c r="D30" i="5"/>
  <c r="E30" i="5"/>
  <c r="D31" i="5"/>
  <c r="E31" i="5"/>
  <c r="D32" i="5"/>
  <c r="E32" i="5"/>
  <c r="D33" i="5"/>
  <c r="E33" i="5"/>
  <c r="D34" i="5"/>
  <c r="E34" i="5"/>
  <c r="D36" i="5"/>
  <c r="E36" i="5"/>
  <c r="D28" i="5"/>
  <c r="E28" i="5"/>
  <c r="D35" i="5"/>
  <c r="E35" i="5"/>
  <c r="B37" i="5"/>
  <c r="C37" i="5" s="1"/>
  <c r="K25" i="3"/>
  <c r="J25" i="3"/>
  <c r="K26" i="3"/>
  <c r="J26" i="3"/>
  <c r="J8" i="3"/>
  <c r="J14" i="3"/>
  <c r="J20" i="3"/>
  <c r="K8" i="3"/>
  <c r="K12" i="3"/>
  <c r="K16" i="3"/>
  <c r="K18" i="3"/>
  <c r="K20" i="3"/>
  <c r="K24" i="3"/>
  <c r="H27" i="3"/>
  <c r="J10" i="3"/>
  <c r="J22" i="3"/>
  <c r="K14" i="3"/>
  <c r="J28" i="3"/>
  <c r="J23" i="3"/>
  <c r="J18" i="3"/>
  <c r="J7" i="3"/>
  <c r="J9" i="3"/>
  <c r="J11" i="3"/>
  <c r="J13" i="3"/>
  <c r="J15" i="3"/>
  <c r="J17" i="3"/>
  <c r="J19" i="3"/>
  <c r="J21" i="3"/>
  <c r="K7" i="3"/>
  <c r="I28" i="6"/>
  <c r="I29" i="6" s="1"/>
  <c r="D37" i="5" l="1"/>
  <c r="E37" i="5"/>
  <c r="K27" i="3"/>
  <c r="J27" i="3"/>
  <c r="J29" i="3" s="1"/>
  <c r="B32" i="3" s="1"/>
  <c r="H29" i="3"/>
  <c r="F37" i="5" l="1"/>
  <c r="E32" i="3"/>
  <c r="K29" i="3"/>
  <c r="D3" i="3" s="1"/>
  <c r="E3" i="3"/>
  <c r="E33" i="3" l="1"/>
  <c r="F32" i="3"/>
  <c r="E34" i="3"/>
  <c r="G32" i="3" l="1"/>
  <c r="F34" i="3"/>
  <c r="F33" i="3"/>
  <c r="H32" i="3" l="1"/>
  <c r="G33" i="3"/>
  <c r="G34" i="3"/>
  <c r="H34" i="3" l="1"/>
  <c r="H33" i="3"/>
  <c r="I32" i="3"/>
  <c r="I34" i="3" l="1"/>
  <c r="I33" i="3"/>
  <c r="J32" i="3"/>
  <c r="J34" i="3" l="1"/>
  <c r="J33" i="3"/>
  <c r="K32" i="3"/>
  <c r="K34" i="3" l="1"/>
  <c r="K33" i="3"/>
  <c r="L32" i="3"/>
  <c r="L33" i="3" l="1"/>
  <c r="M32" i="3"/>
  <c r="L34" i="3"/>
  <c r="M33" i="3" l="1"/>
  <c r="N32" i="3"/>
  <c r="M34" i="3"/>
  <c r="O32" i="3" l="1"/>
  <c r="N34" i="3"/>
  <c r="N33" i="3"/>
  <c r="O34" i="3" l="1"/>
  <c r="P34" i="3" s="1"/>
  <c r="C3" i="3" s="1"/>
  <c r="O3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6" authorId="0" shapeId="0" xr:uid="{00000000-0006-0000-0100-000001000000}">
      <text>
        <r>
          <rPr>
            <sz val="10"/>
            <color rgb="FF000000"/>
            <rFont val="Arial"/>
            <family val="2"/>
            <scheme val="minor"/>
          </rPr>
          <t>Averaged from Type 2 ($695)&amp; Type 5 ($733) High Masted fixture data.
	-Fraser Pesek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M6" authorId="0" shapeId="0" xr:uid="{00000000-0006-0000-0200-000003000000}">
      <text>
        <r>
          <rPr>
            <sz val="10"/>
            <color rgb="FF000000"/>
            <rFont val="Arial"/>
            <family val="2"/>
            <scheme val="minor"/>
          </rPr>
          <t>Placeholder Value.
	-Fraser Pesek</t>
        </r>
      </text>
    </comment>
    <comment ref="E7" authorId="0" shapeId="0" xr:uid="{00000000-0006-0000-0200-000002000000}">
      <text>
        <r>
          <rPr>
            <sz val="10"/>
            <color rgb="FF000000"/>
            <rFont val="Arial"/>
            <family val="2"/>
            <scheme val="minor"/>
          </rPr>
          <t>All "$2,000" are placeholder values
	-Fraser Pesek</t>
        </r>
      </text>
    </comment>
    <comment ref="G7" authorId="0" shapeId="0" xr:uid="{00000000-0006-0000-0200-000001000000}">
      <text>
        <r>
          <rPr>
            <sz val="10"/>
            <color rgb="FF000000"/>
            <rFont val="Arial"/>
            <family val="2"/>
            <scheme val="minor"/>
          </rPr>
          <t>"50" is placeholder value for all foundations.
	-Fraser Pesek</t>
        </r>
      </text>
    </comment>
    <comment ref="M8" authorId="0" shapeId="0" xr:uid="{00000000-0006-0000-0200-000004000000}">
      <text>
        <r>
          <rPr>
            <sz val="10"/>
            <color rgb="FF000000"/>
            <rFont val="Arial"/>
            <family val="2"/>
            <scheme val="minor"/>
          </rPr>
          <t>Placeholder Value:
	-Fraser Pesek</t>
        </r>
      </text>
    </comment>
  </commentList>
</comments>
</file>

<file path=xl/sharedStrings.xml><?xml version="1.0" encoding="utf-8"?>
<sst xmlns="http://schemas.openxmlformats.org/spreadsheetml/2006/main" count="291" uniqueCount="127">
  <si>
    <t>Instructions:</t>
  </si>
  <si>
    <t>Inventory</t>
  </si>
  <si>
    <t>% Remaining Value</t>
  </si>
  <si>
    <t>Current Value</t>
  </si>
  <si>
    <t>Replacement Value</t>
  </si>
  <si>
    <t>Editable</t>
  </si>
  <si>
    <t>Results</t>
  </si>
  <si>
    <t>Asset Category</t>
  </si>
  <si>
    <t>Replacement Unit Cost</t>
  </si>
  <si>
    <t>Inventory (each)</t>
  </si>
  <si>
    <t>Replacement Rate:</t>
  </si>
  <si>
    <t>High Mast Lighting</t>
  </si>
  <si>
    <t>Average Annual SOGR:</t>
  </si>
  <si>
    <t>Type A/B (Rural or Ramp) Lighting</t>
  </si>
  <si>
    <t>Calculated Depreciation Rate:</t>
  </si>
  <si>
    <t>Under Mast Arm Lighting</t>
  </si>
  <si>
    <t>Pendant Lighting</t>
  </si>
  <si>
    <t>Under Structure Lighting</t>
  </si>
  <si>
    <t>Wall Pack Lighting</t>
  </si>
  <si>
    <t>Sign Lighting</t>
  </si>
  <si>
    <t>Parking Lot Lighting</t>
  </si>
  <si>
    <t>Pedestals</t>
  </si>
  <si>
    <t>Transformers</t>
  </si>
  <si>
    <t>Total</t>
  </si>
  <si>
    <t>Depreciation Rate:</t>
  </si>
  <si>
    <t>% Life Remaining</t>
  </si>
  <si>
    <t>Lighting Asset Valuation</t>
  </si>
  <si>
    <t>Central Traffic and Safety</t>
  </si>
  <si>
    <t>Updated 8/26/24</t>
  </si>
  <si>
    <t>See "Instructions" tab for general valuation exclusions</t>
  </si>
  <si>
    <t>Data Source</t>
  </si>
  <si>
    <t>Valuation Exclusions</t>
  </si>
  <si>
    <t>Inclusions</t>
  </si>
  <si>
    <t>UDOT Street Lighting Map</t>
  </si>
  <si>
    <t>Contract labor</t>
  </si>
  <si>
    <t>Conduit and wiring</t>
  </si>
  <si>
    <t>Utility Power Fees</t>
  </si>
  <si>
    <t>Junction boxes and cabinets</t>
  </si>
  <si>
    <t>Pole Foundations</t>
  </si>
  <si>
    <t>Poles</t>
  </si>
  <si>
    <t>Fixtures</t>
  </si>
  <si>
    <t>Notes/Assumptions:</t>
  </si>
  <si>
    <t>Mount Type</t>
  </si>
  <si>
    <t>Replacement Unit Cost (sign face)</t>
  </si>
  <si>
    <t>Replacement
Unit Cost
(post/foundation)</t>
  </si>
  <si>
    <t>Inventory (sign faces)</t>
  </si>
  <si>
    <t>Inventory (post/ 
foundation)</t>
  </si>
  <si>
    <t>Replacement Value (Sign Face)</t>
  </si>
  <si>
    <t>Replacement Value (Post/Foundation)</t>
  </si>
  <si>
    <t>Replacement Value (Total)</t>
  </si>
  <si>
    <t>Overhead Sign</t>
  </si>
  <si>
    <t>Cantilever Truss</t>
  </si>
  <si>
    <t>Cantilever Tube (full span)</t>
  </si>
  <si>
    <t>Double Cantilever</t>
  </si>
  <si>
    <t>Structure Mounted</t>
  </si>
  <si>
    <t>Truss Sign Bridge</t>
  </si>
  <si>
    <t>Tube Sign Bridge</t>
  </si>
  <si>
    <t>Tube Sign Bridge with Cantilever</t>
  </si>
  <si>
    <t>Multi-Post Signs</t>
  </si>
  <si>
    <t>Double Post</t>
  </si>
  <si>
    <t>Five Post</t>
  </si>
  <si>
    <t>Four Post</t>
  </si>
  <si>
    <t>Triple Post</t>
  </si>
  <si>
    <t>Single-Post Signs</t>
  </si>
  <si>
    <t>One Post</t>
  </si>
  <si>
    <t>Utility Pole</t>
  </si>
  <si>
    <t>Other</t>
  </si>
  <si>
    <t>Gate</t>
  </si>
  <si>
    <t>Mast Arm</t>
  </si>
  <si>
    <t>Signal Pole</t>
  </si>
  <si>
    <t>Span Wire</t>
  </si>
  <si>
    <t>$ of Inventory at Rate of Depreciation:</t>
  </si>
  <si>
    <t>Average age of assets that have not exceeded useful life (yrs)</t>
  </si>
  <si>
    <t>Annual asset expenditures</t>
  </si>
  <si>
    <t>Remaining Value</t>
  </si>
  <si>
    <t>Asset Consumption Ratio</t>
  </si>
  <si>
    <t>Asset Sustainability Ratio</t>
  </si>
  <si>
    <t>Sign Asset Valuation</t>
  </si>
  <si>
    <t>UDOT Central Traffic and Safety</t>
  </si>
  <si>
    <t>Source Calculations</t>
  </si>
  <si>
    <t>Sign face includes mounting hardware</t>
  </si>
  <si>
    <t>General</t>
  </si>
  <si>
    <t>Cells highlighted in yellow are for data entry.</t>
  </si>
  <si>
    <t>Instructions</t>
  </si>
  <si>
    <t>Values</t>
  </si>
  <si>
    <t>Notes</t>
  </si>
  <si>
    <t>Useful life (yrs)</t>
  </si>
  <si>
    <t>Signs</t>
  </si>
  <si>
    <t>Signals</t>
  </si>
  <si>
    <t>Guardrail</t>
  </si>
  <si>
    <t>Culverts</t>
  </si>
  <si>
    <t>Lighting</t>
  </si>
  <si>
    <t>Pavement Markings</t>
  </si>
  <si>
    <t>Retaining Walls</t>
  </si>
  <si>
    <t>Examples of Typical Ancillary Assets</t>
  </si>
  <si>
    <t>Curb Ramps</t>
  </si>
  <si>
    <t>Noise Walls</t>
  </si>
  <si>
    <t>% of assets exceeding useful life</t>
  </si>
  <si>
    <t>Asset Group</t>
  </si>
  <si>
    <t>Description</t>
  </si>
  <si>
    <t>General Parameters</t>
  </si>
  <si>
    <t>Parameters Specified by Asset Group</t>
  </si>
  <si>
    <t>Calculations</t>
  </si>
  <si>
    <t>Cost to Maintain Value (Annual Depreciation)</t>
  </si>
  <si>
    <t>Asset Quanity</t>
  </si>
  <si>
    <t>Unit Replacement Cost</t>
  </si>
  <si>
    <t>Asset class</t>
  </si>
  <si>
    <t>This template has two sheets: Instructions and Template. Additional sheets provide examples of the calculations. The following conventions are used in each sheet:</t>
  </si>
  <si>
    <t>Cells highlighted in green are calculations.</t>
  </si>
  <si>
    <t xml:space="preserve">1. Navigate to the Template tab. </t>
  </si>
  <si>
    <t>This spreadsheet is a template for calculating ancillary asset value using inventory and age data. This template is intended to be used with assets with limited available data. In addition to calculating replacement value, the template calculates remaining (or current) asset value, cost to maintain value and asset consumption ratio.  
This template was developed as part of NCHRP Project 20-44(46). More detail on calculating asset value can be found at assetvalueguide.com</t>
  </si>
  <si>
    <r>
      <t xml:space="preserve">2. Enter values for the following parameters listed in the </t>
    </r>
    <r>
      <rPr>
        <b/>
        <sz val="14"/>
        <color theme="1"/>
        <rFont val="Arial"/>
        <family val="2"/>
        <scheme val="minor"/>
      </rPr>
      <t>General Parameters</t>
    </r>
    <r>
      <rPr>
        <sz val="14"/>
        <color theme="1"/>
        <rFont val="Arial"/>
        <family val="2"/>
        <scheme val="minor"/>
      </rPr>
      <t xml:space="preserve"> table:
</t>
    </r>
    <r>
      <rPr>
        <u/>
        <sz val="14"/>
        <color theme="1"/>
        <rFont val="Arial (Body)"/>
      </rPr>
      <t>Asset class: description of the assets being valued
Useful lLife</t>
    </r>
    <r>
      <rPr>
        <sz val="14"/>
        <color theme="1"/>
        <rFont val="Arial"/>
        <family val="2"/>
        <scheme val="minor"/>
      </rPr>
      <t xml:space="preserve">: the typical economic useful life of the asset class, in years
</t>
    </r>
    <r>
      <rPr>
        <u/>
        <sz val="14"/>
        <color theme="1"/>
        <rFont val="Arial (Body)"/>
      </rPr>
      <t>% of assets exceeding useful Life</t>
    </r>
    <r>
      <rPr>
        <sz val="14"/>
        <color theme="1"/>
        <rFont val="Arial"/>
        <family val="2"/>
        <scheme val="minor"/>
      </rPr>
      <t xml:space="preserve">: the percent of assets older than the defined useful life. This should be 0 if assets are replaced at the end of their life
</t>
    </r>
    <r>
      <rPr>
        <u/>
        <sz val="14"/>
        <color theme="1"/>
        <rFont val="Arial (Body)"/>
      </rPr>
      <t>Average age of assets not exceeding useful life</t>
    </r>
    <r>
      <rPr>
        <sz val="14"/>
        <color theme="1"/>
        <rFont val="Arial"/>
        <family val="2"/>
        <scheme val="minor"/>
      </rPr>
      <t xml:space="preserve">: the average age of assets which are within the useful life. This should be half of the useful life in the steady state case where assets are replaced as they reach their useful life.
</t>
    </r>
    <r>
      <rPr>
        <u/>
        <sz val="14"/>
        <color theme="1"/>
        <rFont val="Arial (Body)"/>
      </rPr>
      <t>Annual asset expenditures</t>
    </r>
    <r>
      <rPr>
        <sz val="14"/>
        <color theme="1"/>
        <rFont val="Arial"/>
        <family val="2"/>
        <scheme val="minor"/>
      </rPr>
      <t>: the annual spending on the asset class, in dollars. If this is populated it is used to calculate asset sustainability ratio</t>
    </r>
  </si>
  <si>
    <r>
      <t xml:space="preserve">3. For each of up to 10 asset groups, provide a description of the group in the </t>
    </r>
    <r>
      <rPr>
        <u/>
        <sz val="14"/>
        <color theme="1"/>
        <rFont val="Arial (Body)"/>
      </rPr>
      <t>Asset Group</t>
    </r>
    <r>
      <rPr>
        <sz val="14"/>
        <color theme="1"/>
        <rFont val="Arial"/>
        <family val="2"/>
        <scheme val="minor"/>
      </rPr>
      <t xml:space="preserve"> column of the table labeled </t>
    </r>
    <r>
      <rPr>
        <b/>
        <sz val="14"/>
        <color theme="1"/>
        <rFont val="Arial"/>
        <family val="2"/>
        <scheme val="minor"/>
      </rPr>
      <t>Parameters Specified by Asset Group</t>
    </r>
    <r>
      <rPr>
        <sz val="14"/>
        <color theme="1"/>
        <rFont val="Arial"/>
        <family val="2"/>
        <scheme val="minor"/>
      </rPr>
      <t xml:space="preserve">. Then enter the </t>
    </r>
    <r>
      <rPr>
        <u/>
        <sz val="14"/>
        <color theme="1"/>
        <rFont val="Arial (Body)"/>
      </rPr>
      <t>Unit Replacement Cost</t>
    </r>
    <r>
      <rPr>
        <sz val="14"/>
        <color theme="1"/>
        <rFont val="Arial"/>
        <family val="2"/>
        <scheme val="minor"/>
      </rPr>
      <t xml:space="preserve"> and </t>
    </r>
    <r>
      <rPr>
        <u/>
        <sz val="14"/>
        <color theme="1"/>
        <rFont val="Arial (Body)"/>
      </rPr>
      <t>Asset Quantity</t>
    </r>
    <r>
      <rPr>
        <sz val="14"/>
        <color theme="1"/>
        <rFont val="Arial"/>
        <family val="2"/>
        <scheme val="minor"/>
      </rPr>
      <t xml:space="preserve"> for each group in the corresponding columns.</t>
    </r>
  </si>
  <si>
    <t>4. Review the results of the calculations.</t>
  </si>
  <si>
    <t>Resources with More Information on Ancillary Assets</t>
  </si>
  <si>
    <r>
      <t xml:space="preserve">Allen, B.; Ram, P.; Koonce, J.; Raj, D.; Burns, S.; Zimmerman, K.; Smadi, O.; and Mugabe, K. </t>
    </r>
    <r>
      <rPr>
        <i/>
        <sz val="14"/>
        <color rgb="FF000000"/>
        <rFont val="Arial"/>
        <family val="2"/>
        <scheme val="minor"/>
      </rPr>
      <t>Handbook for Including Ancillary Assets Transportation Asset Management Programs</t>
    </r>
    <r>
      <rPr>
        <sz val="14"/>
        <color rgb="FF000000"/>
        <rFont val="Arial"/>
        <family val="2"/>
        <scheme val="minor"/>
      </rPr>
      <t>. FHWA, Report FHWA-HIF-19-068, 2019. Available at the following URL accessed September 17, 2025: https://www.fhwa.dot.gov/publications/research/infrastructure/19068/19068.pdf.</t>
    </r>
  </si>
  <si>
    <r>
      <t xml:space="preserve">FHWA. </t>
    </r>
    <r>
      <rPr>
        <i/>
        <sz val="14"/>
        <color rgb="FF000000"/>
        <rFont val="Arial"/>
        <family val="2"/>
        <scheme val="minor"/>
      </rPr>
      <t>Transportation Asset Management Plans: Case Study 7 - Managing Assets Beyond Pavements and Bridges</t>
    </r>
    <r>
      <rPr>
        <sz val="14"/>
        <color rgb="FF000000"/>
        <rFont val="Arial"/>
        <family val="2"/>
        <scheme val="minor"/>
      </rPr>
      <t>. FHWA, Report FHWA-HIF-20-092, 2020. Available at the following URL accessed September 17, 2025: https://www.fhwa.dot.gov/asset/pubs/hif20092.pdf.</t>
    </r>
  </si>
  <si>
    <r>
      <t xml:space="preserve">Spy Pond Partners, LLC; Applied Pavement Technology, Inc.; and WSP. </t>
    </r>
    <r>
      <rPr>
        <i/>
        <sz val="14"/>
        <color rgb="FF000000"/>
        <rFont val="Arial"/>
        <family val="2"/>
        <scheme val="minor"/>
      </rPr>
      <t>AASHTO Transportation Asset Management Guide: A Focus on Implementation, Second Edition</t>
    </r>
    <r>
      <rPr>
        <sz val="14"/>
        <color rgb="FF000000"/>
        <rFont val="Arial"/>
        <family val="2"/>
        <scheme val="minor"/>
      </rPr>
      <t>. AASHTO, 2020.</t>
    </r>
  </si>
  <si>
    <t>Ancillary Asset Value Calculation Template</t>
  </si>
  <si>
    <t>NCHRP Project 20-44(46)</t>
  </si>
  <si>
    <t>Ancillary Asset Value Calculation Instructions</t>
  </si>
  <si>
    <t>1-On System</t>
  </si>
  <si>
    <t>2-Off System</t>
  </si>
  <si>
    <t>Fair Condition Example</t>
  </si>
  <si>
    <t>Poor Condition Example</t>
  </si>
  <si>
    <t>Good Condition Example</t>
  </si>
  <si>
    <r>
      <t>Sturgill, R.; Harper, C.; Tran, D.; and Smadi, S.</t>
    </r>
    <r>
      <rPr>
        <i/>
        <sz val="14"/>
        <color rgb="FF000000"/>
        <rFont val="Arial"/>
        <family val="2"/>
        <scheme val="minor"/>
      </rPr>
      <t xml:space="preserve"> Management Practices for Ancillary Transportation Assets: A Synthesis of Highway Practice</t>
    </r>
    <r>
      <rPr>
        <sz val="14"/>
        <color rgb="FF000000"/>
        <rFont val="Arial"/>
        <family val="2"/>
        <scheme val="minor"/>
      </rPr>
      <t>. NAS, NCHRP Synthesis 647, 2025. Available at the following URL accessed September 17, 2025: https://nap.nationalacademies.org/catalog/29059/management-practices-for-ancillary-transportation-assets.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</si>
</sst>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quot;$&quot;#,##0.00"/>
    <numFmt numFmtId="166" formatCode="0.0000"/>
    <numFmt numFmtId="167" formatCode="0.0%"/>
  </numFmts>
  <fonts count="41" x14ac:knownFonts="1">
    <font>
      <sz val="10"/>
      <color rgb="FF000000"/>
      <name val="Arial"/>
      <scheme val="minor"/>
    </font>
    <font>
      <sz val="12"/>
      <color theme="1"/>
      <name val="Arial"/>
      <family val="2"/>
      <scheme val="minor"/>
    </font>
    <font>
      <b/>
      <sz val="10"/>
      <color theme="1"/>
      <name val="Arial"/>
      <family val="2"/>
      <scheme val="minor"/>
    </font>
    <font>
      <sz val="10"/>
      <name val="Arial"/>
      <family val="2"/>
    </font>
    <font>
      <sz val="10"/>
      <color theme="1"/>
      <name val="Arial"/>
      <family val="2"/>
      <scheme val="minor"/>
    </font>
    <font>
      <b/>
      <sz val="12"/>
      <color rgb="FF000000"/>
      <name val="Calibri"/>
      <family val="2"/>
    </font>
    <font>
      <sz val="12"/>
      <color rgb="FF000000"/>
      <name val="Calibri"/>
      <family val="2"/>
    </font>
    <font>
      <sz val="10"/>
      <color theme="1"/>
      <name val="Arial"/>
      <family val="2"/>
    </font>
    <font>
      <b/>
      <sz val="11"/>
      <color rgb="FF000000"/>
      <name val="Calibri"/>
      <family val="2"/>
    </font>
    <font>
      <sz val="11"/>
      <color rgb="FF000000"/>
      <name val="Calibri"/>
      <family val="2"/>
    </font>
    <font>
      <b/>
      <sz val="16"/>
      <color rgb="FF000000"/>
      <name val="Calibri"/>
      <family val="2"/>
    </font>
    <font>
      <u/>
      <sz val="10"/>
      <color rgb="FF0000FF"/>
      <name val="Arial"/>
      <family val="2"/>
    </font>
    <font>
      <b/>
      <sz val="10"/>
      <color rgb="FF990000"/>
      <name val="Arial"/>
      <family val="2"/>
      <scheme val="minor"/>
    </font>
    <font>
      <b/>
      <sz val="10"/>
      <color rgb="FF38761D"/>
      <name val="Arial"/>
      <family val="2"/>
      <scheme val="minor"/>
    </font>
    <font>
      <b/>
      <sz val="12"/>
      <color theme="1"/>
      <name val="Calibri"/>
      <family val="2"/>
    </font>
    <font>
      <b/>
      <sz val="10"/>
      <color theme="1"/>
      <name val="Arial"/>
      <family val="2"/>
    </font>
    <font>
      <sz val="12"/>
      <color rgb="FFFF9900"/>
      <name val="Calibri"/>
      <family val="2"/>
    </font>
    <font>
      <sz val="12"/>
      <color theme="1"/>
      <name val="Calibri"/>
      <family val="2"/>
    </font>
    <font>
      <sz val="12"/>
      <color rgb="FF6AA84F"/>
      <name val="Calibri"/>
      <family val="2"/>
    </font>
    <font>
      <sz val="12"/>
      <color rgb="FF674EA7"/>
      <name val="Calibri"/>
      <family val="2"/>
    </font>
    <font>
      <i/>
      <sz val="12"/>
      <color theme="1"/>
      <name val="Calibri"/>
      <family val="2"/>
    </font>
    <font>
      <i/>
      <sz val="10"/>
      <color theme="1"/>
      <name val="Arial"/>
      <family val="2"/>
    </font>
    <font>
      <b/>
      <sz val="12"/>
      <color theme="1"/>
      <name val="Arial"/>
      <family val="2"/>
      <scheme val="minor"/>
    </font>
    <font>
      <u/>
      <sz val="10"/>
      <color rgb="FF0000FF"/>
      <name val="Arial"/>
      <family val="2"/>
    </font>
    <font>
      <sz val="10"/>
      <color rgb="FF000000"/>
      <name val="Arial"/>
      <family val="2"/>
    </font>
    <font>
      <u/>
      <sz val="10"/>
      <color rgb="FF1155CC"/>
      <name val="Arial"/>
      <family val="2"/>
    </font>
    <font>
      <i/>
      <sz val="12"/>
      <color rgb="FF000000"/>
      <name val="Calibri"/>
      <family val="2"/>
    </font>
    <font>
      <i/>
      <sz val="10"/>
      <color rgb="FF000000"/>
      <name val="Arial"/>
      <family val="2"/>
    </font>
    <font>
      <sz val="14"/>
      <color theme="1"/>
      <name val="Arial"/>
      <family val="2"/>
      <scheme val="minor"/>
    </font>
    <font>
      <b/>
      <sz val="14"/>
      <color theme="1"/>
      <name val="Arial"/>
      <family val="2"/>
      <scheme val="minor"/>
    </font>
    <font>
      <sz val="10"/>
      <color rgb="FF000000"/>
      <name val="Arial"/>
      <family val="2"/>
      <scheme val="minor"/>
    </font>
    <font>
      <sz val="14"/>
      <color rgb="FF000000"/>
      <name val="Arial"/>
      <family val="2"/>
      <scheme val="minor"/>
    </font>
    <font>
      <u/>
      <sz val="14"/>
      <color theme="1"/>
      <name val="Arial (Body)"/>
    </font>
    <font>
      <b/>
      <sz val="24"/>
      <color rgb="FF000000"/>
      <name val="Arial"/>
      <family val="2"/>
      <scheme val="minor"/>
    </font>
    <font>
      <sz val="12"/>
      <color rgb="FF000000"/>
      <name val="Arial"/>
      <family val="2"/>
      <scheme val="minor"/>
    </font>
    <font>
      <b/>
      <sz val="12"/>
      <color rgb="FF000000"/>
      <name val="Arial"/>
      <family val="2"/>
      <scheme val="minor"/>
    </font>
    <font>
      <b/>
      <i/>
      <sz val="20"/>
      <color theme="1"/>
      <name val="Arial"/>
      <family val="2"/>
      <scheme val="minor"/>
    </font>
    <font>
      <b/>
      <i/>
      <sz val="18"/>
      <color theme="1"/>
      <name val="Arial"/>
      <family val="2"/>
      <scheme val="minor"/>
    </font>
    <font>
      <i/>
      <sz val="14"/>
      <color rgb="FF000000"/>
      <name val="Arial"/>
      <family val="2"/>
      <scheme val="minor"/>
    </font>
    <font>
      <b/>
      <i/>
      <sz val="18"/>
      <color rgb="FF000000"/>
      <name val="Arial"/>
      <family val="2"/>
      <scheme val="minor"/>
    </font>
    <font>
      <b/>
      <i/>
      <sz val="18"/>
      <color rgb="FF000000"/>
      <name val="Arial"/>
      <family val="2"/>
    </font>
  </fonts>
  <fills count="7">
    <fill>
      <patternFill patternType="none"/>
    </fill>
    <fill>
      <patternFill patternType="gray125"/>
    </fill>
    <fill>
      <patternFill patternType="solid">
        <fgColor rgb="FFD9EAD3"/>
        <bgColor rgb="FFD9EAD3"/>
      </patternFill>
    </fill>
    <fill>
      <patternFill patternType="solid">
        <fgColor rgb="FFFFFF00"/>
        <bgColor rgb="FFFFFF00"/>
      </patternFill>
    </fill>
    <fill>
      <patternFill patternType="solid">
        <fgColor rgb="FFF3F3F3"/>
        <bgColor rgb="FFF3F3F3"/>
      </patternFill>
    </fill>
    <fill>
      <patternFill patternType="solid">
        <fgColor theme="7" tint="0.79998168889431442"/>
        <bgColor indexed="64"/>
      </patternFill>
    </fill>
    <fill>
      <patternFill patternType="solid">
        <fgColor rgb="FFFFFF00"/>
        <bgColor indexed="64"/>
      </patternFill>
    </fill>
  </fills>
  <borders count="92">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thin">
        <color rgb="FFFFFFFF"/>
      </right>
      <top style="medium">
        <color rgb="FF000000"/>
      </top>
      <bottom style="thin">
        <color rgb="FFFFFFFF"/>
      </bottom>
      <diagonal/>
    </border>
    <border>
      <left style="thin">
        <color rgb="FFFFFFFF"/>
      </left>
      <right style="thin">
        <color rgb="FFFFFFFF"/>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FFFFFF"/>
      </right>
      <top/>
      <bottom style="medium">
        <color rgb="FF000000"/>
      </bottom>
      <diagonal/>
    </border>
    <border>
      <left style="thin">
        <color rgb="FF000000"/>
      </left>
      <right/>
      <top/>
      <bottom style="medium">
        <color rgb="FF000000"/>
      </bottom>
      <diagonal/>
    </border>
    <border>
      <left/>
      <right/>
      <top/>
      <bottom style="thin">
        <color rgb="FF000000"/>
      </bottom>
      <diagonal/>
    </border>
    <border>
      <left style="medium">
        <color rgb="FF000000"/>
      </left>
      <right/>
      <top/>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medium">
        <color rgb="FF000000"/>
      </right>
      <top style="medium">
        <color rgb="FF000000"/>
      </top>
      <bottom/>
      <diagonal/>
    </border>
    <border>
      <left style="medium">
        <color rgb="FF000000"/>
      </left>
      <right/>
      <top style="thin">
        <color rgb="FFFFFFFF"/>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top style="thin">
        <color rgb="FF000000"/>
      </top>
      <bottom style="thin">
        <color rgb="FF000000"/>
      </bottom>
      <diagonal/>
    </border>
    <border>
      <left style="thin">
        <color indexed="64"/>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rgb="FF000000"/>
      </bottom>
      <diagonal/>
    </border>
    <border>
      <left style="thin">
        <color indexed="64"/>
      </left>
      <right/>
      <top/>
      <bottom style="thin">
        <color rgb="FF000000"/>
      </bottom>
      <diagonal/>
    </border>
    <border>
      <left style="thin">
        <color indexed="64"/>
      </left>
      <right style="medium">
        <color indexed="64"/>
      </right>
      <top/>
      <bottom style="thin">
        <color rgb="FF000000"/>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259">
    <xf numFmtId="0" fontId="0" fillId="0" borderId="0" xfId="0"/>
    <xf numFmtId="0" fontId="2" fillId="2" borderId="1" xfId="0" applyFont="1" applyFill="1" applyBorder="1" applyAlignment="1">
      <alignment wrapText="1"/>
    </xf>
    <xf numFmtId="0" fontId="2" fillId="2" borderId="3" xfId="0" applyFont="1" applyFill="1" applyBorder="1" applyAlignment="1">
      <alignment wrapText="1"/>
    </xf>
    <xf numFmtId="0" fontId="2" fillId="2" borderId="2" xfId="0" applyFont="1" applyFill="1" applyBorder="1" applyAlignment="1">
      <alignment wrapText="1"/>
    </xf>
    <xf numFmtId="0" fontId="4" fillId="3" borderId="4" xfId="0" applyFont="1" applyFill="1" applyBorder="1" applyAlignment="1">
      <alignment wrapText="1"/>
    </xf>
    <xf numFmtId="0" fontId="4" fillId="2" borderId="5" xfId="0" applyFont="1" applyFill="1" applyBorder="1" applyAlignment="1">
      <alignment wrapText="1"/>
    </xf>
    <xf numFmtId="3" fontId="2" fillId="2" borderId="4" xfId="0" applyNumberFormat="1" applyFont="1" applyFill="1" applyBorder="1"/>
    <xf numFmtId="164" fontId="2" fillId="2" borderId="6" xfId="0" applyNumberFormat="1" applyFont="1" applyFill="1" applyBorder="1"/>
    <xf numFmtId="164" fontId="2" fillId="2" borderId="5" xfId="0" applyNumberFormat="1" applyFont="1" applyFill="1" applyBorder="1"/>
    <xf numFmtId="0" fontId="5" fillId="0" borderId="7" xfId="0" applyFont="1" applyBorder="1"/>
    <xf numFmtId="0" fontId="5" fillId="0" borderId="8" xfId="0" applyFont="1" applyBorder="1" applyAlignment="1">
      <alignment horizontal="center" wrapText="1"/>
    </xf>
    <xf numFmtId="0" fontId="6" fillId="0" borderId="11" xfId="0" applyFont="1" applyBorder="1"/>
    <xf numFmtId="165" fontId="6" fillId="3" borderId="12" xfId="0" applyNumberFormat="1" applyFont="1" applyFill="1" applyBorder="1" applyAlignment="1">
      <alignment horizontal="center"/>
    </xf>
    <xf numFmtId="9" fontId="4" fillId="0" borderId="0" xfId="0" applyNumberFormat="1" applyFont="1"/>
    <xf numFmtId="0" fontId="7" fillId="0" borderId="0" xfId="0" applyFont="1"/>
    <xf numFmtId="9" fontId="7" fillId="0" borderId="0" xfId="0" applyNumberFormat="1" applyFont="1"/>
    <xf numFmtId="0" fontId="7" fillId="0" borderId="0" xfId="0" applyFont="1" applyAlignment="1">
      <alignment horizontal="right"/>
    </xf>
    <xf numFmtId="164" fontId="5" fillId="0" borderId="5" xfId="0" applyNumberFormat="1" applyFont="1" applyBorder="1" applyAlignment="1">
      <alignment horizontal="center"/>
    </xf>
    <xf numFmtId="0" fontId="8" fillId="0" borderId="0" xfId="0" applyFont="1" applyAlignment="1">
      <alignment wrapText="1"/>
    </xf>
    <xf numFmtId="0" fontId="8" fillId="0" borderId="20" xfId="0" applyFont="1" applyBorder="1" applyAlignment="1">
      <alignment wrapText="1"/>
    </xf>
    <xf numFmtId="0" fontId="8" fillId="0" borderId="21" xfId="0" applyFont="1" applyBorder="1" applyAlignment="1">
      <alignment horizontal="right" wrapText="1"/>
    </xf>
    <xf numFmtId="0" fontId="8" fillId="0" borderId="0" xfId="0" applyFont="1" applyAlignment="1">
      <alignment horizontal="right" wrapText="1"/>
    </xf>
    <xf numFmtId="0" fontId="9" fillId="0" borderId="0" xfId="0" applyFont="1"/>
    <xf numFmtId="164" fontId="9" fillId="0" borderId="0" xfId="0" applyNumberFormat="1" applyFont="1"/>
    <xf numFmtId="9" fontId="9" fillId="0" borderId="22" xfId="0" applyNumberFormat="1" applyFont="1" applyBorder="1"/>
    <xf numFmtId="0" fontId="2" fillId="0" borderId="0" xfId="0" applyFont="1"/>
    <xf numFmtId="164" fontId="4" fillId="0" borderId="0" xfId="0" applyNumberFormat="1" applyFont="1"/>
    <xf numFmtId="0" fontId="10" fillId="0" borderId="26" xfId="0" applyFont="1" applyBorder="1"/>
    <xf numFmtId="0" fontId="10" fillId="0" borderId="27" xfId="0" applyFont="1" applyBorder="1"/>
    <xf numFmtId="0" fontId="6" fillId="0" borderId="26" xfId="0" applyFont="1" applyBorder="1"/>
    <xf numFmtId="0" fontId="4" fillId="0" borderId="26" xfId="0" applyFont="1" applyBorder="1"/>
    <xf numFmtId="0" fontId="4" fillId="0" borderId="27" xfId="0" applyFont="1" applyBorder="1"/>
    <xf numFmtId="0" fontId="4" fillId="0" borderId="26" xfId="0" applyFont="1" applyBorder="1" applyAlignment="1">
      <alignment horizontal="left"/>
    </xf>
    <xf numFmtId="0" fontId="4" fillId="0" borderId="27" xfId="0" applyFont="1" applyBorder="1" applyAlignment="1">
      <alignment horizontal="left"/>
    </xf>
    <xf numFmtId="0" fontId="6" fillId="0" borderId="28" xfId="0" applyFont="1" applyBorder="1"/>
    <xf numFmtId="0" fontId="6" fillId="0" borderId="29" xfId="0" applyFont="1" applyBorder="1"/>
    <xf numFmtId="0" fontId="11" fillId="0" borderId="26" xfId="0" applyFont="1" applyBorder="1"/>
    <xf numFmtId="0" fontId="5" fillId="0" borderId="30" xfId="0" applyFont="1" applyBorder="1"/>
    <xf numFmtId="0" fontId="5" fillId="0" borderId="31" xfId="0" applyFont="1" applyBorder="1" applyAlignment="1">
      <alignment horizontal="left" wrapText="1"/>
    </xf>
    <xf numFmtId="0" fontId="6" fillId="0" borderId="30" xfId="0" applyFont="1" applyBorder="1"/>
    <xf numFmtId="3" fontId="6" fillId="3" borderId="12" xfId="0" applyNumberFormat="1" applyFont="1" applyFill="1" applyBorder="1" applyAlignment="1">
      <alignment horizontal="center"/>
    </xf>
    <xf numFmtId="164" fontId="6" fillId="0" borderId="12" xfId="0" applyNumberFormat="1" applyFont="1" applyBorder="1" applyAlignment="1">
      <alignment horizontal="center"/>
    </xf>
    <xf numFmtId="164" fontId="6" fillId="0" borderId="15" xfId="0" applyNumberFormat="1" applyFont="1" applyBorder="1" applyAlignment="1">
      <alignment horizontal="left" wrapText="1"/>
    </xf>
    <xf numFmtId="0" fontId="6" fillId="0" borderId="32" xfId="0" applyFont="1" applyBorder="1"/>
    <xf numFmtId="165" fontId="6" fillId="3" borderId="33" xfId="0" applyNumberFormat="1" applyFont="1" applyFill="1" applyBorder="1" applyAlignment="1">
      <alignment horizontal="center"/>
    </xf>
    <xf numFmtId="3" fontId="6" fillId="3" borderId="33" xfId="0" applyNumberFormat="1" applyFont="1" applyFill="1" applyBorder="1" applyAlignment="1">
      <alignment horizontal="center"/>
    </xf>
    <xf numFmtId="164" fontId="6" fillId="0" borderId="33" xfId="0" applyNumberFormat="1" applyFont="1" applyBorder="1" applyAlignment="1">
      <alignment horizontal="center"/>
    </xf>
    <xf numFmtId="164" fontId="6" fillId="0" borderId="17" xfId="0" applyNumberFormat="1" applyFont="1" applyBorder="1" applyAlignment="1">
      <alignment horizontal="left" wrapText="1"/>
    </xf>
    <xf numFmtId="0" fontId="5" fillId="0" borderId="30" xfId="0" applyFont="1" applyBorder="1" applyAlignment="1">
      <alignment horizontal="right"/>
    </xf>
    <xf numFmtId="3" fontId="5" fillId="0" borderId="24" xfId="0" applyNumberFormat="1" applyFont="1" applyBorder="1" applyAlignment="1">
      <alignment horizontal="center"/>
    </xf>
    <xf numFmtId="164" fontId="5" fillId="0" borderId="24" xfId="0" applyNumberFormat="1" applyFont="1" applyBorder="1" applyAlignment="1">
      <alignment horizontal="center"/>
    </xf>
    <xf numFmtId="0" fontId="5" fillId="0" borderId="26" xfId="0" applyFont="1" applyBorder="1"/>
    <xf numFmtId="0" fontId="5" fillId="0" borderId="34" xfId="0" applyFont="1" applyBorder="1"/>
    <xf numFmtId="0" fontId="5" fillId="0" borderId="35" xfId="0" applyFont="1" applyBorder="1"/>
    <xf numFmtId="0" fontId="2" fillId="0" borderId="26" xfId="0" applyFont="1" applyBorder="1"/>
    <xf numFmtId="0" fontId="2" fillId="0" borderId="27" xfId="0" applyFont="1" applyBorder="1"/>
    <xf numFmtId="0" fontId="4" fillId="0" borderId="0" xfId="0" applyFont="1"/>
    <xf numFmtId="0" fontId="14" fillId="0" borderId="36" xfId="0" applyFont="1" applyBorder="1" applyAlignment="1">
      <alignment wrapText="1"/>
    </xf>
    <xf numFmtId="0" fontId="14" fillId="0" borderId="37" xfId="0" applyFont="1" applyBorder="1" applyAlignment="1">
      <alignment wrapText="1"/>
    </xf>
    <xf numFmtId="165" fontId="14" fillId="0" borderId="37" xfId="0" applyNumberFormat="1" applyFont="1" applyBorder="1" applyAlignment="1">
      <alignment horizontal="center" wrapText="1"/>
    </xf>
    <xf numFmtId="0" fontId="14" fillId="0" borderId="37" xfId="0" applyFont="1" applyBorder="1" applyAlignment="1">
      <alignment horizontal="center" wrapText="1"/>
    </xf>
    <xf numFmtId="164" fontId="14" fillId="0" borderId="38" xfId="0" applyNumberFormat="1" applyFont="1" applyBorder="1" applyAlignment="1">
      <alignment horizontal="center" wrapText="1"/>
    </xf>
    <xf numFmtId="0" fontId="15" fillId="0" borderId="9" xfId="0" applyFont="1" applyBorder="1" applyAlignment="1">
      <alignment wrapText="1"/>
    </xf>
    <xf numFmtId="9" fontId="7" fillId="3" borderId="10" xfId="0" applyNumberFormat="1" applyFont="1" applyFill="1" applyBorder="1" applyAlignment="1">
      <alignment horizontal="right"/>
    </xf>
    <xf numFmtId="0" fontId="16" fillId="0" borderId="9" xfId="0" applyFont="1" applyBorder="1"/>
    <xf numFmtId="0" fontId="7" fillId="0" borderId="39" xfId="0" applyFont="1" applyBorder="1"/>
    <xf numFmtId="165" fontId="17" fillId="3" borderId="39" xfId="0" applyNumberFormat="1" applyFont="1" applyFill="1" applyBorder="1" applyAlignment="1">
      <alignment horizontal="center"/>
    </xf>
    <xf numFmtId="165" fontId="7" fillId="3" borderId="39" xfId="0" applyNumberFormat="1" applyFont="1" applyFill="1" applyBorder="1"/>
    <xf numFmtId="0" fontId="7" fillId="3" borderId="39" xfId="0" applyFont="1" applyFill="1" applyBorder="1" applyAlignment="1">
      <alignment horizontal="center"/>
    </xf>
    <xf numFmtId="0" fontId="7" fillId="3" borderId="40" xfId="0" applyFont="1" applyFill="1" applyBorder="1"/>
    <xf numFmtId="164" fontId="17" fillId="0" borderId="40" xfId="0" applyNumberFormat="1" applyFont="1" applyBorder="1" applyAlignment="1">
      <alignment horizontal="center"/>
    </xf>
    <xf numFmtId="164" fontId="17" fillId="0" borderId="41" xfId="0" applyNumberFormat="1" applyFont="1" applyBorder="1" applyAlignment="1">
      <alignment horizontal="center"/>
    </xf>
    <xf numFmtId="164" fontId="17" fillId="0" borderId="42" xfId="0" applyNumberFormat="1" applyFont="1" applyBorder="1" applyAlignment="1">
      <alignment horizontal="center"/>
    </xf>
    <xf numFmtId="0" fontId="15" fillId="0" borderId="23" xfId="0" applyFont="1" applyBorder="1" applyAlignment="1">
      <alignment wrapText="1"/>
    </xf>
    <xf numFmtId="9" fontId="7" fillId="3" borderId="15" xfId="0" applyNumberFormat="1" applyFont="1" applyFill="1" applyBorder="1" applyAlignment="1">
      <alignment horizontal="right"/>
    </xf>
    <xf numFmtId="0" fontId="16" fillId="0" borderId="14" xfId="0" applyFont="1" applyBorder="1"/>
    <xf numFmtId="0" fontId="7" fillId="0" borderId="12" xfId="0" applyFont="1" applyBorder="1"/>
    <xf numFmtId="165" fontId="17" fillId="3" borderId="12" xfId="0" applyNumberFormat="1" applyFont="1" applyFill="1" applyBorder="1" applyAlignment="1">
      <alignment horizontal="center"/>
    </xf>
    <xf numFmtId="165" fontId="7" fillId="3" borderId="12" xfId="0" applyNumberFormat="1" applyFont="1" applyFill="1" applyBorder="1"/>
    <xf numFmtId="0" fontId="7" fillId="3" borderId="12" xfId="0" applyFont="1" applyFill="1" applyBorder="1" applyAlignment="1">
      <alignment horizontal="center"/>
    </xf>
    <xf numFmtId="0" fontId="7" fillId="3" borderId="13" xfId="0" applyFont="1" applyFill="1" applyBorder="1"/>
    <xf numFmtId="164" fontId="17" fillId="0" borderId="13" xfId="0" applyNumberFormat="1" applyFont="1" applyBorder="1" applyAlignment="1">
      <alignment horizontal="center"/>
    </xf>
    <xf numFmtId="0" fontId="15" fillId="0" borderId="43" xfId="0" applyFont="1" applyBorder="1" applyAlignment="1">
      <alignment wrapText="1"/>
    </xf>
    <xf numFmtId="0" fontId="7" fillId="3" borderId="17" xfId="0" applyFont="1" applyFill="1" applyBorder="1" applyAlignment="1">
      <alignment horizontal="right"/>
    </xf>
    <xf numFmtId="3" fontId="7" fillId="3" borderId="12" xfId="0" applyNumberFormat="1" applyFont="1" applyFill="1" applyBorder="1" applyAlignment="1">
      <alignment horizontal="center"/>
    </xf>
    <xf numFmtId="0" fontId="18" fillId="0" borderId="14" xfId="0" applyFont="1" applyBorder="1"/>
    <xf numFmtId="0" fontId="19" fillId="0" borderId="14" xfId="0" applyFont="1" applyBorder="1"/>
    <xf numFmtId="0" fontId="17" fillId="0" borderId="14" xfId="0" applyFont="1" applyBorder="1"/>
    <xf numFmtId="0" fontId="17" fillId="0" borderId="16" xfId="0" applyFont="1" applyBorder="1"/>
    <xf numFmtId="0" fontId="7" fillId="0" borderId="33" xfId="0" applyFont="1" applyBorder="1"/>
    <xf numFmtId="165" fontId="17" fillId="3" borderId="33" xfId="0" applyNumberFormat="1" applyFont="1" applyFill="1" applyBorder="1" applyAlignment="1">
      <alignment horizontal="center"/>
    </xf>
    <xf numFmtId="165" fontId="7" fillId="3" borderId="33" xfId="0" applyNumberFormat="1" applyFont="1" applyFill="1" applyBorder="1"/>
    <xf numFmtId="3" fontId="7" fillId="3" borderId="33" xfId="0" applyNumberFormat="1" applyFont="1" applyFill="1" applyBorder="1" applyAlignment="1">
      <alignment horizontal="center"/>
    </xf>
    <xf numFmtId="0" fontId="7" fillId="3" borderId="44" xfId="0" applyFont="1" applyFill="1" applyBorder="1"/>
    <xf numFmtId="164" fontId="17" fillId="0" borderId="44" xfId="0" applyNumberFormat="1" applyFont="1" applyBorder="1" applyAlignment="1">
      <alignment horizontal="center"/>
    </xf>
    <xf numFmtId="164" fontId="17" fillId="0" borderId="19" xfId="0" applyNumberFormat="1" applyFont="1" applyBorder="1" applyAlignment="1">
      <alignment horizontal="center"/>
    </xf>
    <xf numFmtId="164" fontId="17" fillId="0" borderId="25" xfId="0" applyNumberFormat="1" applyFont="1" applyBorder="1" applyAlignment="1">
      <alignment horizontal="center"/>
    </xf>
    <xf numFmtId="165" fontId="7" fillId="0" borderId="41" xfId="0" applyNumberFormat="1" applyFont="1" applyBorder="1"/>
    <xf numFmtId="3" fontId="7" fillId="0" borderId="41" xfId="0" applyNumberFormat="1" applyFont="1" applyBorder="1"/>
    <xf numFmtId="164" fontId="21" fillId="0" borderId="41" xfId="0" applyNumberFormat="1" applyFont="1" applyBorder="1" applyAlignment="1">
      <alignment horizontal="center"/>
    </xf>
    <xf numFmtId="164" fontId="21" fillId="0" borderId="42" xfId="0" applyNumberFormat="1" applyFont="1" applyBorder="1" applyAlignment="1">
      <alignment horizontal="center"/>
    </xf>
    <xf numFmtId="164" fontId="21" fillId="0" borderId="15" xfId="0" applyNumberFormat="1" applyFont="1" applyBorder="1" applyAlignment="1">
      <alignment horizontal="center"/>
    </xf>
    <xf numFmtId="164" fontId="21" fillId="0" borderId="51" xfId="0" applyNumberFormat="1" applyFont="1" applyBorder="1" applyAlignment="1">
      <alignment horizontal="center"/>
    </xf>
    <xf numFmtId="164" fontId="21" fillId="0" borderId="17" xfId="0" applyNumberFormat="1" applyFont="1" applyBorder="1" applyAlignment="1">
      <alignment horizontal="center"/>
    </xf>
    <xf numFmtId="165" fontId="15" fillId="0" borderId="55" xfId="0" applyNumberFormat="1" applyFont="1" applyBorder="1"/>
    <xf numFmtId="3" fontId="15" fillId="0" borderId="55" xfId="0" applyNumberFormat="1" applyFont="1" applyBorder="1"/>
    <xf numFmtId="164" fontId="14" fillId="0" borderId="38" xfId="0" applyNumberFormat="1" applyFont="1" applyBorder="1" applyAlignment="1">
      <alignment horizontal="center"/>
    </xf>
    <xf numFmtId="164" fontId="14" fillId="0" borderId="25" xfId="0" applyNumberFormat="1" applyFont="1" applyBorder="1" applyAlignment="1">
      <alignment horizontal="center"/>
    </xf>
    <xf numFmtId="0" fontId="9" fillId="0" borderId="22" xfId="0" applyFont="1" applyBorder="1"/>
    <xf numFmtId="164" fontId="9" fillId="0" borderId="9" xfId="0" applyNumberFormat="1" applyFont="1" applyBorder="1" applyAlignment="1">
      <alignment horizontal="right"/>
    </xf>
    <xf numFmtId="164" fontId="9" fillId="0" borderId="56" xfId="0" applyNumberFormat="1" applyFont="1" applyBorder="1" applyAlignment="1">
      <alignment horizontal="right"/>
    </xf>
    <xf numFmtId="0" fontId="9" fillId="0" borderId="14" xfId="0" applyFont="1" applyBorder="1" applyAlignment="1">
      <alignment horizontal="right"/>
    </xf>
    <xf numFmtId="0" fontId="9" fillId="0" borderId="12" xfId="0" applyFont="1" applyBorder="1" applyAlignment="1">
      <alignment horizontal="right"/>
    </xf>
    <xf numFmtId="0" fontId="9" fillId="0" borderId="15" xfId="0" applyFont="1" applyBorder="1" applyAlignment="1">
      <alignment horizontal="right"/>
    </xf>
    <xf numFmtId="0" fontId="2" fillId="0" borderId="0" xfId="0" applyFont="1" applyAlignment="1">
      <alignment wrapText="1"/>
    </xf>
    <xf numFmtId="164" fontId="4" fillId="0" borderId="16" xfId="0" applyNumberFormat="1" applyFont="1" applyBorder="1"/>
    <xf numFmtId="164" fontId="4" fillId="0" borderId="33" xfId="0" applyNumberFormat="1" applyFont="1" applyBorder="1"/>
    <xf numFmtId="164" fontId="4" fillId="0" borderId="17" xfId="0" applyNumberFormat="1" applyFont="1" applyBorder="1"/>
    <xf numFmtId="0" fontId="22" fillId="0" borderId="0" xfId="0" applyFont="1"/>
    <xf numFmtId="0" fontId="4" fillId="0" borderId="26" xfId="0" applyFont="1" applyBorder="1" applyAlignment="1">
      <alignment wrapText="1"/>
    </xf>
    <xf numFmtId="0" fontId="23" fillId="0" borderId="29" xfId="0" applyFont="1" applyBorder="1" applyAlignment="1">
      <alignment wrapText="1"/>
    </xf>
    <xf numFmtId="0" fontId="5" fillId="0" borderId="30" xfId="0" applyFont="1" applyBorder="1" applyAlignment="1">
      <alignment wrapText="1"/>
    </xf>
    <xf numFmtId="0" fontId="5" fillId="0" borderId="36" xfId="0" applyFont="1" applyBorder="1" applyAlignment="1">
      <alignment wrapText="1"/>
    </xf>
    <xf numFmtId="0" fontId="5" fillId="0" borderId="37" xfId="0" applyFont="1" applyBorder="1" applyAlignment="1">
      <alignment wrapText="1"/>
    </xf>
    <xf numFmtId="0" fontId="5" fillId="0" borderId="37" xfId="0" applyFont="1" applyBorder="1" applyAlignment="1">
      <alignment horizontal="center" wrapText="1"/>
    </xf>
    <xf numFmtId="0" fontId="5" fillId="0" borderId="38" xfId="0" applyFont="1" applyBorder="1" applyAlignment="1">
      <alignment horizontal="center" wrapText="1"/>
    </xf>
    <xf numFmtId="0" fontId="16" fillId="0" borderId="30" xfId="0" applyFont="1" applyBorder="1"/>
    <xf numFmtId="0" fontId="24" fillId="0" borderId="39" xfId="0" applyFont="1" applyBorder="1"/>
    <xf numFmtId="165" fontId="6" fillId="3" borderId="39" xfId="0" applyNumberFormat="1" applyFont="1" applyFill="1" applyBorder="1" applyAlignment="1">
      <alignment horizontal="center"/>
    </xf>
    <xf numFmtId="0" fontId="24" fillId="3" borderId="39" xfId="0" applyFont="1" applyFill="1" applyBorder="1" applyAlignment="1">
      <alignment horizontal="center"/>
    </xf>
    <xf numFmtId="0" fontId="24" fillId="3" borderId="40" xfId="0" applyFont="1" applyFill="1" applyBorder="1" applyAlignment="1">
      <alignment horizontal="center"/>
    </xf>
    <xf numFmtId="164" fontId="6" fillId="0" borderId="10" xfId="0" applyNumberFormat="1" applyFont="1" applyBorder="1" applyAlignment="1">
      <alignment horizontal="center"/>
    </xf>
    <xf numFmtId="0" fontId="24" fillId="0" borderId="12" xfId="0" applyFont="1" applyBorder="1"/>
    <xf numFmtId="0" fontId="24" fillId="3" borderId="12" xfId="0" applyFont="1" applyFill="1" applyBorder="1" applyAlignment="1">
      <alignment horizontal="center"/>
    </xf>
    <xf numFmtId="0" fontId="24" fillId="3" borderId="13" xfId="0" applyFont="1" applyFill="1" applyBorder="1" applyAlignment="1">
      <alignment horizontal="center"/>
    </xf>
    <xf numFmtId="164" fontId="6" fillId="0" borderId="15" xfId="0" applyNumberFormat="1" applyFont="1" applyBorder="1" applyAlignment="1">
      <alignment horizontal="center"/>
    </xf>
    <xf numFmtId="3" fontId="24" fillId="3" borderId="12" xfId="0" applyNumberFormat="1" applyFont="1" applyFill="1" applyBorder="1" applyAlignment="1">
      <alignment horizontal="center"/>
    </xf>
    <xf numFmtId="3" fontId="24" fillId="3" borderId="13" xfId="0" applyNumberFormat="1" applyFont="1" applyFill="1" applyBorder="1" applyAlignment="1">
      <alignment horizontal="center"/>
    </xf>
    <xf numFmtId="0" fontId="18" fillId="0" borderId="30" xfId="0" applyFont="1" applyBorder="1"/>
    <xf numFmtId="0" fontId="7" fillId="0" borderId="26" xfId="0" applyFont="1" applyBorder="1"/>
    <xf numFmtId="0" fontId="25" fillId="0" borderId="26" xfId="0" applyFont="1" applyBorder="1"/>
    <xf numFmtId="0" fontId="19" fillId="0" borderId="30" xfId="0" applyFont="1" applyBorder="1"/>
    <xf numFmtId="0" fontId="6" fillId="0" borderId="14" xfId="0" applyFont="1" applyBorder="1"/>
    <xf numFmtId="0" fontId="6" fillId="0" borderId="16" xfId="0" applyFont="1" applyBorder="1"/>
    <xf numFmtId="0" fontId="24" fillId="0" borderId="33" xfId="0" applyFont="1" applyBorder="1"/>
    <xf numFmtId="3" fontId="24" fillId="3" borderId="33" xfId="0" applyNumberFormat="1" applyFont="1" applyFill="1" applyBorder="1" applyAlignment="1">
      <alignment horizontal="center"/>
    </xf>
    <xf numFmtId="3" fontId="24" fillId="3" borderId="44" xfId="0" applyNumberFormat="1" applyFont="1" applyFill="1" applyBorder="1" applyAlignment="1">
      <alignment horizontal="center"/>
    </xf>
    <xf numFmtId="164" fontId="6" fillId="0" borderId="17" xfId="0" applyNumberFormat="1" applyFont="1" applyBorder="1" applyAlignment="1">
      <alignment horizontal="center"/>
    </xf>
    <xf numFmtId="0" fontId="26" fillId="0" borderId="30" xfId="0" applyFont="1" applyBorder="1" applyAlignment="1">
      <alignment horizontal="right"/>
    </xf>
    <xf numFmtId="0" fontId="26" fillId="0" borderId="46" xfId="0" applyFont="1" applyBorder="1" applyAlignment="1">
      <alignment horizontal="right"/>
    </xf>
    <xf numFmtId="3" fontId="27" fillId="0" borderId="57" xfId="0" applyNumberFormat="1" applyFont="1" applyBorder="1" applyAlignment="1">
      <alignment horizontal="center"/>
    </xf>
    <xf numFmtId="3" fontId="27" fillId="0" borderId="41" xfId="0" applyNumberFormat="1" applyFont="1" applyBorder="1" applyAlignment="1">
      <alignment horizontal="center"/>
    </xf>
    <xf numFmtId="164" fontId="27" fillId="0" borderId="42" xfId="0" applyNumberFormat="1" applyFont="1" applyBorder="1" applyAlignment="1">
      <alignment horizontal="center"/>
    </xf>
    <xf numFmtId="0" fontId="26" fillId="0" borderId="23" xfId="0" applyFont="1" applyBorder="1" applyAlignment="1">
      <alignment horizontal="right"/>
    </xf>
    <xf numFmtId="3" fontId="27" fillId="0" borderId="12" xfId="0" applyNumberFormat="1" applyFont="1" applyBorder="1" applyAlignment="1">
      <alignment horizontal="center"/>
    </xf>
    <xf numFmtId="3" fontId="27" fillId="0" borderId="13" xfId="0" applyNumberFormat="1" applyFont="1" applyBorder="1" applyAlignment="1">
      <alignment horizontal="center"/>
    </xf>
    <xf numFmtId="164" fontId="27" fillId="0" borderId="15" xfId="0" applyNumberFormat="1" applyFont="1" applyBorder="1" applyAlignment="1">
      <alignment horizontal="center"/>
    </xf>
    <xf numFmtId="0" fontId="26" fillId="0" borderId="43" xfId="0" applyFont="1" applyBorder="1" applyAlignment="1">
      <alignment horizontal="right"/>
    </xf>
    <xf numFmtId="3" fontId="27" fillId="0" borderId="33" xfId="0" applyNumberFormat="1" applyFont="1" applyBorder="1" applyAlignment="1">
      <alignment horizontal="center"/>
    </xf>
    <xf numFmtId="3" fontId="27" fillId="0" borderId="44" xfId="0" applyNumberFormat="1" applyFont="1" applyBorder="1" applyAlignment="1">
      <alignment horizontal="center"/>
    </xf>
    <xf numFmtId="164" fontId="27" fillId="0" borderId="17" xfId="0" applyNumberFormat="1" applyFont="1" applyBorder="1" applyAlignment="1">
      <alignment horizontal="center"/>
    </xf>
    <xf numFmtId="0" fontId="5" fillId="0" borderId="54" xfId="0" applyFont="1" applyBorder="1" applyAlignment="1">
      <alignment horizontal="right"/>
    </xf>
    <xf numFmtId="3" fontId="5" fillId="0" borderId="37" xfId="0" applyNumberFormat="1" applyFont="1" applyBorder="1" applyAlignment="1">
      <alignment horizontal="center"/>
    </xf>
    <xf numFmtId="3" fontId="5" fillId="0" borderId="55" xfId="0" applyNumberFormat="1" applyFont="1" applyBorder="1" applyAlignment="1">
      <alignment horizontal="center"/>
    </xf>
    <xf numFmtId="164" fontId="5" fillId="0" borderId="38" xfId="0" applyNumberFormat="1" applyFont="1" applyBorder="1" applyAlignment="1">
      <alignment horizontal="center"/>
    </xf>
    <xf numFmtId="0" fontId="4" fillId="0" borderId="35" xfId="0" applyFont="1" applyBorder="1"/>
    <xf numFmtId="0" fontId="28" fillId="0" borderId="59" xfId="0" applyFont="1" applyBorder="1" applyAlignment="1">
      <alignment wrapText="1"/>
    </xf>
    <xf numFmtId="0" fontId="28" fillId="0" borderId="60" xfId="0" applyFont="1" applyBorder="1" applyAlignment="1">
      <alignment wrapText="1"/>
    </xf>
    <xf numFmtId="0" fontId="28" fillId="6" borderId="60" xfId="0" applyFont="1" applyFill="1" applyBorder="1" applyAlignment="1">
      <alignment wrapText="1"/>
    </xf>
    <xf numFmtId="0" fontId="28" fillId="0" borderId="61" xfId="0" applyFont="1" applyBorder="1" applyAlignment="1">
      <alignment wrapText="1"/>
    </xf>
    <xf numFmtId="0" fontId="0" fillId="0" borderId="0" xfId="0" applyAlignment="1">
      <alignment wrapText="1"/>
    </xf>
    <xf numFmtId="0" fontId="28" fillId="5" borderId="61" xfId="0" applyFont="1" applyFill="1" applyBorder="1" applyAlignment="1">
      <alignment wrapText="1"/>
    </xf>
    <xf numFmtId="0" fontId="31" fillId="0" borderId="59" xfId="0" applyFont="1" applyBorder="1" applyAlignment="1">
      <alignment wrapText="1"/>
    </xf>
    <xf numFmtId="0" fontId="31" fillId="0" borderId="60" xfId="0" applyFont="1" applyBorder="1" applyAlignment="1">
      <alignment wrapText="1"/>
    </xf>
    <xf numFmtId="0" fontId="31" fillId="0" borderId="61" xfId="0" applyFont="1" applyBorder="1" applyAlignment="1">
      <alignment wrapText="1"/>
    </xf>
    <xf numFmtId="0" fontId="12" fillId="4" borderId="30" xfId="0" applyFont="1" applyFill="1" applyBorder="1"/>
    <xf numFmtId="0" fontId="3" fillId="0" borderId="27" xfId="0" applyFont="1" applyBorder="1"/>
    <xf numFmtId="0" fontId="13" fillId="4" borderId="30" xfId="0" applyFont="1" applyFill="1" applyBorder="1"/>
    <xf numFmtId="0" fontId="5" fillId="0" borderId="4" xfId="0" applyFont="1" applyBorder="1" applyAlignment="1">
      <alignment horizontal="right"/>
    </xf>
    <xf numFmtId="0" fontId="3" fillId="0" borderId="18" xfId="0" applyFont="1" applyBorder="1"/>
    <xf numFmtId="0" fontId="14" fillId="0" borderId="52" xfId="0" applyFont="1" applyBorder="1" applyAlignment="1">
      <alignment horizontal="right"/>
    </xf>
    <xf numFmtId="0" fontId="3" fillId="0" borderId="53" xfId="0" applyFont="1" applyBorder="1"/>
    <xf numFmtId="0" fontId="3" fillId="0" borderId="54" xfId="0" applyFont="1" applyBorder="1"/>
    <xf numFmtId="0" fontId="2" fillId="0" borderId="1" xfId="0" applyFont="1" applyBorder="1" applyAlignment="1">
      <alignment horizontal="center"/>
    </xf>
    <xf numFmtId="0" fontId="3" fillId="0" borderId="2" xfId="0" applyFont="1" applyBorder="1"/>
    <xf numFmtId="0" fontId="20" fillId="0" borderId="45" xfId="0" applyFont="1" applyBorder="1" applyAlignment="1">
      <alignment horizontal="right"/>
    </xf>
    <xf numFmtId="0" fontId="3" fillId="0" borderId="20" xfId="0" applyFont="1" applyBorder="1"/>
    <xf numFmtId="0" fontId="3" fillId="0" borderId="46" xfId="0" applyFont="1" applyBorder="1"/>
    <xf numFmtId="0" fontId="20" fillId="0" borderId="47" xfId="0" applyFont="1" applyBorder="1" applyAlignment="1">
      <alignment horizontal="right"/>
    </xf>
    <xf numFmtId="0" fontId="3" fillId="0" borderId="48" xfId="0" applyFont="1" applyBorder="1"/>
    <xf numFmtId="0" fontId="3" fillId="0" borderId="23" xfId="0" applyFont="1" applyBorder="1"/>
    <xf numFmtId="0" fontId="20" fillId="0" borderId="49" xfId="0" applyFont="1" applyBorder="1" applyAlignment="1">
      <alignment horizontal="right"/>
    </xf>
    <xf numFmtId="0" fontId="3" fillId="0" borderId="50" xfId="0" applyFont="1" applyBorder="1"/>
    <xf numFmtId="0" fontId="3" fillId="0" borderId="43" xfId="0" applyFont="1" applyBorder="1"/>
    <xf numFmtId="0" fontId="26" fillId="0" borderId="49" xfId="0" applyFont="1" applyBorder="1" applyAlignment="1">
      <alignment horizontal="right"/>
    </xf>
    <xf numFmtId="0" fontId="5" fillId="0" borderId="52" xfId="0" applyFont="1" applyBorder="1" applyAlignment="1">
      <alignment horizontal="right"/>
    </xf>
    <xf numFmtId="0" fontId="26" fillId="0" borderId="45" xfId="0" applyFont="1" applyBorder="1" applyAlignment="1">
      <alignment horizontal="right"/>
    </xf>
    <xf numFmtId="0" fontId="26" fillId="0" borderId="47" xfId="0" applyFont="1" applyBorder="1" applyAlignment="1">
      <alignment horizontal="right"/>
    </xf>
    <xf numFmtId="0" fontId="33" fillId="0" borderId="0" xfId="0" applyFont="1"/>
    <xf numFmtId="0" fontId="34" fillId="0" borderId="0" xfId="0" applyFont="1"/>
    <xf numFmtId="0" fontId="34" fillId="0" borderId="0" xfId="0" applyFont="1" applyAlignment="1"/>
    <xf numFmtId="0" fontId="1" fillId="0" borderId="0" xfId="0" applyFont="1"/>
    <xf numFmtId="10" fontId="1" fillId="0" borderId="0" xfId="0" applyNumberFormat="1" applyFont="1"/>
    <xf numFmtId="0" fontId="35" fillId="0" borderId="0" xfId="0" applyFont="1"/>
    <xf numFmtId="0" fontId="34" fillId="0" borderId="62" xfId="0" applyFont="1" applyBorder="1" applyAlignment="1">
      <alignment wrapText="1"/>
    </xf>
    <xf numFmtId="0" fontId="35" fillId="0" borderId="0" xfId="0" applyFont="1" applyAlignment="1">
      <alignment wrapText="1"/>
    </xf>
    <xf numFmtId="166" fontId="1" fillId="0" borderId="0" xfId="0" applyNumberFormat="1" applyFont="1"/>
    <xf numFmtId="0" fontId="1" fillId="0" borderId="0" xfId="0" applyFont="1" applyAlignment="1">
      <alignment vertical="top"/>
    </xf>
    <xf numFmtId="0" fontId="34" fillId="0" borderId="65" xfId="0" applyFont="1" applyBorder="1" applyAlignment="1">
      <alignment wrapText="1"/>
    </xf>
    <xf numFmtId="0" fontId="34" fillId="0" borderId="64" xfId="0" applyFont="1" applyBorder="1"/>
    <xf numFmtId="0" fontId="34" fillId="0" borderId="65" xfId="0" applyFont="1" applyBorder="1"/>
    <xf numFmtId="9" fontId="34" fillId="3" borderId="67" xfId="0" applyNumberFormat="1" applyFont="1" applyFill="1" applyBorder="1" applyAlignment="1">
      <alignment horizontal="right"/>
    </xf>
    <xf numFmtId="0" fontId="34" fillId="3" borderId="67" xfId="0" applyFont="1" applyFill="1" applyBorder="1"/>
    <xf numFmtId="164" fontId="1" fillId="3" borderId="68" xfId="0" applyNumberFormat="1" applyFont="1" applyFill="1" applyBorder="1"/>
    <xf numFmtId="0" fontId="34" fillId="6" borderId="63" xfId="0" applyFont="1" applyFill="1" applyBorder="1"/>
    <xf numFmtId="0" fontId="34" fillId="6" borderId="70" xfId="0" applyFont="1" applyFill="1" applyBorder="1"/>
    <xf numFmtId="164" fontId="34" fillId="3" borderId="72" xfId="0" applyNumberFormat="1" applyFont="1" applyFill="1" applyBorder="1" applyAlignment="1">
      <alignment horizontal="right" wrapText="1"/>
    </xf>
    <xf numFmtId="0" fontId="34" fillId="6" borderId="73" xfId="0" applyFont="1" applyFill="1" applyBorder="1" applyAlignment="1">
      <alignment horizontal="left" wrapText="1"/>
    </xf>
    <xf numFmtId="3" fontId="34" fillId="3" borderId="71" xfId="0" applyNumberFormat="1" applyFont="1" applyFill="1" applyBorder="1" applyAlignment="1">
      <alignment horizontal="right" wrapText="1"/>
    </xf>
    <xf numFmtId="0" fontId="34" fillId="6" borderId="58" xfId="0" applyFont="1" applyFill="1" applyBorder="1" applyAlignment="1">
      <alignment horizontal="left" wrapText="1"/>
    </xf>
    <xf numFmtId="164" fontId="34" fillId="3" borderId="74" xfId="0" applyNumberFormat="1" applyFont="1" applyFill="1" applyBorder="1" applyAlignment="1">
      <alignment horizontal="right" wrapText="1"/>
    </xf>
    <xf numFmtId="3" fontId="34" fillId="3" borderId="75" xfId="0" applyNumberFormat="1" applyFont="1" applyFill="1" applyBorder="1" applyAlignment="1">
      <alignment horizontal="right" wrapText="1"/>
    </xf>
    <xf numFmtId="2" fontId="34" fillId="0" borderId="65" xfId="0" applyNumberFormat="1" applyFont="1" applyBorder="1"/>
    <xf numFmtId="1" fontId="1" fillId="3" borderId="67" xfId="0" applyNumberFormat="1" applyFont="1" applyFill="1" applyBorder="1" applyAlignment="1">
      <alignment horizontal="right"/>
    </xf>
    <xf numFmtId="164" fontId="34" fillId="5" borderId="76" xfId="0" applyNumberFormat="1" applyFont="1" applyFill="1" applyBorder="1" applyAlignment="1">
      <alignment horizontal="right" wrapText="1"/>
    </xf>
    <xf numFmtId="167" fontId="1" fillId="5" borderId="80" xfId="0" applyNumberFormat="1" applyFont="1" applyFill="1" applyBorder="1"/>
    <xf numFmtId="167" fontId="22" fillId="5" borderId="70" xfId="0" applyNumberFormat="1" applyFont="1" applyFill="1" applyBorder="1"/>
    <xf numFmtId="0" fontId="1" fillId="0" borderId="60" xfId="0" applyFont="1" applyBorder="1"/>
    <xf numFmtId="0" fontId="34" fillId="0" borderId="60" xfId="0" applyFont="1" applyBorder="1"/>
    <xf numFmtId="0" fontId="1" fillId="0" borderId="60" xfId="0" applyFont="1" applyBorder="1" applyAlignment="1">
      <alignment vertical="top"/>
    </xf>
    <xf numFmtId="0" fontId="1" fillId="0" borderId="61" xfId="0" applyFont="1" applyBorder="1" applyAlignment="1">
      <alignment vertical="top"/>
    </xf>
    <xf numFmtId="164" fontId="34" fillId="5" borderId="82" xfId="0" applyNumberFormat="1" applyFont="1" applyFill="1" applyBorder="1" applyAlignment="1">
      <alignment horizontal="right" wrapText="1"/>
    </xf>
    <xf numFmtId="167" fontId="1" fillId="5" borderId="67" xfId="0" applyNumberFormat="1" applyFont="1" applyFill="1" applyBorder="1"/>
    <xf numFmtId="0" fontId="35" fillId="0" borderId="83" xfId="0" applyFont="1" applyBorder="1"/>
    <xf numFmtId="0" fontId="34" fillId="6" borderId="85" xfId="0" applyFont="1" applyFill="1" applyBorder="1" applyAlignment="1">
      <alignment horizontal="left" wrapText="1"/>
    </xf>
    <xf numFmtId="164" fontId="34" fillId="3" borderId="86" xfId="0" applyNumberFormat="1" applyFont="1" applyFill="1" applyBorder="1" applyAlignment="1">
      <alignment horizontal="right" wrapText="1"/>
    </xf>
    <xf numFmtId="3" fontId="34" fillId="3" borderId="87" xfId="0" applyNumberFormat="1" applyFont="1" applyFill="1" applyBorder="1" applyAlignment="1">
      <alignment horizontal="right" wrapText="1"/>
    </xf>
    <xf numFmtId="0" fontId="35" fillId="0" borderId="88" xfId="0" applyFont="1" applyBorder="1" applyAlignment="1">
      <alignment wrapText="1"/>
    </xf>
    <xf numFmtId="0" fontId="35" fillId="0" borderId="66" xfId="0" applyFont="1" applyBorder="1" applyAlignment="1">
      <alignment horizontal="right" wrapText="1"/>
    </xf>
    <xf numFmtId="0" fontId="35" fillId="0" borderId="69" xfId="0" applyFont="1" applyBorder="1" applyAlignment="1">
      <alignment horizontal="right" wrapText="1"/>
    </xf>
    <xf numFmtId="0" fontId="35" fillId="0" borderId="88" xfId="0" applyFont="1" applyBorder="1"/>
    <xf numFmtId="0" fontId="22" fillId="0" borderId="69" xfId="0" applyFont="1" applyBorder="1"/>
    <xf numFmtId="0" fontId="34" fillId="0" borderId="81" xfId="0" applyFont="1" applyBorder="1" applyAlignment="1">
      <alignment horizontal="left"/>
    </xf>
    <xf numFmtId="0" fontId="34" fillId="0" borderId="77" xfId="0" applyFont="1" applyBorder="1" applyAlignment="1">
      <alignment horizontal="left"/>
    </xf>
    <xf numFmtId="0" fontId="35" fillId="0" borderId="84" xfId="0" applyFont="1" applyBorder="1" applyAlignment="1">
      <alignment horizontal="right" wrapText="1"/>
    </xf>
    <xf numFmtId="0" fontId="22" fillId="0" borderId="84" xfId="0" applyFont="1" applyBorder="1" applyAlignment="1">
      <alignment horizontal="right" wrapText="1"/>
    </xf>
    <xf numFmtId="0" fontId="22" fillId="0" borderId="69" xfId="0" applyFont="1" applyBorder="1" applyAlignment="1">
      <alignment horizontal="right" wrapText="1"/>
    </xf>
    <xf numFmtId="0" fontId="35" fillId="0" borderId="89" xfId="0" applyFont="1" applyBorder="1"/>
    <xf numFmtId="164" fontId="35" fillId="5" borderId="90" xfId="0" applyNumberFormat="1" applyFont="1" applyFill="1" applyBorder="1" applyAlignment="1">
      <alignment horizontal="right" wrapText="1"/>
    </xf>
    <xf numFmtId="167" fontId="22" fillId="5" borderId="90" xfId="0" applyNumberFormat="1" applyFont="1" applyFill="1" applyBorder="1"/>
    <xf numFmtId="0" fontId="34" fillId="0" borderId="78" xfId="0" applyFont="1" applyBorder="1" applyAlignment="1">
      <alignment horizontal="left"/>
    </xf>
    <xf numFmtId="164" fontId="34" fillId="5" borderId="79" xfId="0" applyNumberFormat="1" applyFont="1" applyFill="1" applyBorder="1" applyAlignment="1">
      <alignment horizontal="right" wrapText="1"/>
    </xf>
    <xf numFmtId="167" fontId="1" fillId="5" borderId="91" xfId="0" applyNumberFormat="1" applyFont="1" applyFill="1" applyBorder="1"/>
    <xf numFmtId="1" fontId="1" fillId="3" borderId="67" xfId="0" applyNumberFormat="1" applyFont="1" applyFill="1" applyBorder="1" applyAlignment="1">
      <alignment horizontal="left"/>
    </xf>
    <xf numFmtId="0" fontId="36" fillId="0" borderId="0" xfId="0" applyFont="1"/>
    <xf numFmtId="0" fontId="37" fillId="0" borderId="0" xfId="0" applyFont="1"/>
    <xf numFmtId="0" fontId="39" fillId="0" borderId="0" xfId="0" applyFont="1"/>
    <xf numFmtId="0" fontId="40" fillId="0" borderId="0" xfId="0" applyFont="1"/>
    <xf numFmtId="0" fontId="35" fillId="0" borderId="6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hyperlink" Target="https://docs.google.com/spreadsheets/d/1KZl2-LE1eq9wXNHChJqIG9a4zXLSNteNa8s2IrjDPSU/edit?g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A7D6"/>
    <outlinePr summaryBelow="0" summaryRight="0"/>
  </sheetPr>
  <dimension ref="A1:AB1012"/>
  <sheetViews>
    <sheetView workbookViewId="0"/>
  </sheetViews>
  <sheetFormatPr baseColWidth="10" defaultColWidth="12.6640625" defaultRowHeight="15.75" customHeight="1" x14ac:dyDescent="0.15"/>
  <cols>
    <col min="1" max="1" width="2.6640625" customWidth="1"/>
    <col min="2" max="2" width="27.6640625" customWidth="1"/>
    <col min="3" max="3" width="11.83203125" customWidth="1"/>
    <col min="4" max="4" width="9" customWidth="1"/>
    <col min="5" max="5" width="12" customWidth="1"/>
    <col min="6" max="6" width="25.6640625" customWidth="1"/>
    <col min="7" max="7" width="5.83203125" customWidth="1"/>
  </cols>
  <sheetData>
    <row r="1" spans="1:28" ht="15.75" customHeight="1" x14ac:dyDescent="0.25">
      <c r="A1" s="27"/>
      <c r="B1" s="28" t="s">
        <v>26</v>
      </c>
      <c r="C1" s="29"/>
      <c r="D1" s="30"/>
      <c r="E1" s="29"/>
      <c r="F1" s="29"/>
      <c r="G1" s="30"/>
      <c r="H1" s="30"/>
      <c r="I1" s="30"/>
      <c r="J1" s="30"/>
      <c r="K1" s="30"/>
      <c r="L1" s="30"/>
      <c r="M1" s="30"/>
      <c r="N1" s="30"/>
      <c r="O1" s="30"/>
      <c r="P1" s="30"/>
      <c r="Q1" s="30"/>
      <c r="R1" s="30"/>
      <c r="S1" s="30"/>
      <c r="T1" s="30"/>
      <c r="U1" s="30"/>
      <c r="V1" s="30"/>
      <c r="W1" s="30"/>
      <c r="X1" s="30"/>
      <c r="Y1" s="30"/>
      <c r="Z1" s="30"/>
      <c r="AA1" s="30"/>
      <c r="AB1" s="30"/>
    </row>
    <row r="2" spans="1:28" ht="16" x14ac:dyDescent="0.2">
      <c r="A2" s="30"/>
      <c r="B2" s="31" t="s">
        <v>27</v>
      </c>
      <c r="C2" s="29"/>
      <c r="D2" s="29"/>
      <c r="E2" s="29"/>
      <c r="F2" s="29"/>
      <c r="G2" s="30"/>
      <c r="H2" s="30"/>
      <c r="I2" s="30"/>
      <c r="J2" s="30"/>
      <c r="K2" s="30"/>
      <c r="L2" s="30"/>
      <c r="M2" s="30"/>
      <c r="N2" s="30"/>
      <c r="O2" s="30"/>
      <c r="P2" s="30"/>
      <c r="Q2" s="30"/>
      <c r="R2" s="30"/>
      <c r="S2" s="30"/>
      <c r="T2" s="30"/>
      <c r="U2" s="30"/>
      <c r="V2" s="30"/>
      <c r="W2" s="30"/>
      <c r="X2" s="30"/>
      <c r="Y2" s="30"/>
      <c r="Z2" s="30"/>
      <c r="AA2" s="30"/>
      <c r="AB2" s="30"/>
    </row>
    <row r="3" spans="1:28" ht="16" x14ac:dyDescent="0.2">
      <c r="A3" s="32"/>
      <c r="B3" s="33" t="s">
        <v>28</v>
      </c>
      <c r="C3" s="29"/>
      <c r="D3" s="29"/>
      <c r="E3" s="29"/>
      <c r="F3" s="29"/>
      <c r="G3" s="30"/>
      <c r="H3" s="30"/>
      <c r="I3" s="30"/>
      <c r="J3" s="30"/>
      <c r="K3" s="30"/>
      <c r="L3" s="30"/>
      <c r="M3" s="30"/>
      <c r="N3" s="30"/>
      <c r="O3" s="30"/>
      <c r="P3" s="30"/>
      <c r="Q3" s="30"/>
      <c r="R3" s="30"/>
      <c r="S3" s="30"/>
      <c r="T3" s="30"/>
      <c r="U3" s="30"/>
      <c r="V3" s="30"/>
      <c r="W3" s="30"/>
      <c r="X3" s="30"/>
      <c r="Y3" s="30"/>
      <c r="Z3" s="30"/>
      <c r="AA3" s="30"/>
      <c r="AB3" s="30"/>
    </row>
    <row r="4" spans="1:28" ht="16" x14ac:dyDescent="0.2">
      <c r="A4" s="29"/>
      <c r="B4" s="34"/>
      <c r="C4" s="35"/>
      <c r="D4" s="35"/>
      <c r="E4" s="35"/>
      <c r="F4" s="35"/>
      <c r="G4" s="30"/>
      <c r="H4" s="36" t="s">
        <v>29</v>
      </c>
      <c r="I4" s="30"/>
      <c r="J4" s="30"/>
      <c r="K4" s="30"/>
      <c r="L4" s="30"/>
      <c r="M4" s="30"/>
      <c r="N4" s="30"/>
      <c r="O4" s="30"/>
      <c r="P4" s="30"/>
      <c r="Q4" s="30"/>
      <c r="R4" s="30"/>
      <c r="S4" s="30"/>
      <c r="T4" s="30"/>
      <c r="U4" s="30"/>
      <c r="V4" s="30"/>
      <c r="W4" s="30"/>
      <c r="X4" s="30"/>
      <c r="Y4" s="30"/>
      <c r="Z4" s="30"/>
      <c r="AA4" s="30"/>
      <c r="AB4" s="30"/>
    </row>
    <row r="5" spans="1:28" ht="34" x14ac:dyDescent="0.2">
      <c r="A5" s="37"/>
      <c r="B5" s="9" t="s">
        <v>7</v>
      </c>
      <c r="C5" s="10" t="s">
        <v>8</v>
      </c>
      <c r="D5" s="10" t="s">
        <v>9</v>
      </c>
      <c r="E5" s="10" t="s">
        <v>4</v>
      </c>
      <c r="F5" s="38" t="s">
        <v>30</v>
      </c>
      <c r="G5" s="31"/>
      <c r="H5" s="175" t="s">
        <v>31</v>
      </c>
      <c r="I5" s="176"/>
      <c r="J5" s="177" t="s">
        <v>32</v>
      </c>
      <c r="K5" s="176"/>
      <c r="L5" s="30"/>
      <c r="M5" s="30"/>
      <c r="N5" s="30"/>
      <c r="O5" s="30"/>
      <c r="P5" s="30"/>
      <c r="Q5" s="30"/>
      <c r="R5" s="30"/>
      <c r="S5" s="30"/>
      <c r="T5" s="30"/>
      <c r="U5" s="30"/>
      <c r="V5" s="30"/>
      <c r="W5" s="30"/>
      <c r="X5" s="30"/>
      <c r="Y5" s="30"/>
      <c r="Z5" s="30"/>
      <c r="AA5" s="30"/>
      <c r="AB5" s="30"/>
    </row>
    <row r="6" spans="1:28" ht="17" x14ac:dyDescent="0.2">
      <c r="A6" s="39"/>
      <c r="B6" s="11" t="s">
        <v>11</v>
      </c>
      <c r="C6" s="12">
        <v>714</v>
      </c>
      <c r="D6" s="40">
        <v>587</v>
      </c>
      <c r="E6" s="41">
        <f t="shared" ref="E6:E15" si="0">D6*C6</f>
        <v>419118</v>
      </c>
      <c r="F6" s="42" t="s">
        <v>33</v>
      </c>
      <c r="G6" s="31"/>
      <c r="H6" s="30" t="s">
        <v>34</v>
      </c>
      <c r="I6" s="30"/>
      <c r="J6" s="30" t="s">
        <v>35</v>
      </c>
      <c r="K6" s="30"/>
      <c r="L6" s="30"/>
      <c r="M6" s="30"/>
      <c r="N6" s="30"/>
      <c r="O6" s="30"/>
      <c r="P6" s="30"/>
      <c r="Q6" s="30"/>
      <c r="R6" s="30"/>
      <c r="S6" s="30"/>
      <c r="T6" s="30"/>
      <c r="U6" s="30"/>
      <c r="V6" s="30"/>
      <c r="W6" s="30"/>
      <c r="X6" s="30"/>
      <c r="Y6" s="30"/>
      <c r="Z6" s="30"/>
      <c r="AA6" s="30"/>
      <c r="AB6" s="30"/>
    </row>
    <row r="7" spans="1:28" ht="17" x14ac:dyDescent="0.2">
      <c r="A7" s="39"/>
      <c r="B7" s="11" t="s">
        <v>13</v>
      </c>
      <c r="C7" s="12">
        <v>10550</v>
      </c>
      <c r="D7" s="40">
        <v>8276</v>
      </c>
      <c r="E7" s="41">
        <f t="shared" si="0"/>
        <v>87311800</v>
      </c>
      <c r="F7" s="42" t="s">
        <v>33</v>
      </c>
      <c r="G7" s="31"/>
      <c r="H7" s="30" t="s">
        <v>36</v>
      </c>
      <c r="I7" s="30"/>
      <c r="J7" s="30" t="s">
        <v>37</v>
      </c>
      <c r="K7" s="30"/>
      <c r="L7" s="30"/>
      <c r="M7" s="30"/>
      <c r="N7" s="30"/>
      <c r="O7" s="30"/>
      <c r="P7" s="30"/>
      <c r="Q7" s="30"/>
      <c r="R7" s="30"/>
      <c r="S7" s="30"/>
      <c r="T7" s="30"/>
      <c r="U7" s="30"/>
      <c r="V7" s="30"/>
      <c r="W7" s="30"/>
      <c r="X7" s="30"/>
      <c r="Y7" s="30"/>
      <c r="Z7" s="30"/>
      <c r="AA7" s="30"/>
      <c r="AB7" s="30"/>
    </row>
    <row r="8" spans="1:28" ht="17" x14ac:dyDescent="0.2">
      <c r="A8" s="39"/>
      <c r="B8" s="11" t="s">
        <v>15</v>
      </c>
      <c r="C8" s="12">
        <v>1635</v>
      </c>
      <c r="D8" s="40">
        <v>57</v>
      </c>
      <c r="E8" s="41">
        <f t="shared" si="0"/>
        <v>93195</v>
      </c>
      <c r="F8" s="42" t="s">
        <v>33</v>
      </c>
      <c r="G8" s="31"/>
      <c r="H8" s="30"/>
      <c r="I8" s="30"/>
      <c r="J8" s="30" t="s">
        <v>38</v>
      </c>
      <c r="K8" s="30"/>
      <c r="L8" s="30"/>
      <c r="M8" s="30"/>
      <c r="N8" s="30"/>
      <c r="O8" s="30"/>
      <c r="P8" s="30"/>
      <c r="Q8" s="30"/>
      <c r="R8" s="30"/>
      <c r="S8" s="30"/>
      <c r="T8" s="30"/>
      <c r="U8" s="30"/>
      <c r="V8" s="30"/>
      <c r="W8" s="30"/>
      <c r="X8" s="30"/>
      <c r="Y8" s="30"/>
      <c r="Z8" s="30"/>
      <c r="AA8" s="30"/>
      <c r="AB8" s="30"/>
    </row>
    <row r="9" spans="1:28" ht="17" x14ac:dyDescent="0.2">
      <c r="A9" s="39"/>
      <c r="B9" s="11" t="s">
        <v>16</v>
      </c>
      <c r="C9" s="12"/>
      <c r="D9" s="40">
        <v>177</v>
      </c>
      <c r="E9" s="41">
        <f t="shared" si="0"/>
        <v>0</v>
      </c>
      <c r="F9" s="42" t="s">
        <v>33</v>
      </c>
      <c r="G9" s="31"/>
      <c r="H9" s="30"/>
      <c r="I9" s="30"/>
      <c r="J9" s="30" t="s">
        <v>39</v>
      </c>
      <c r="K9" s="30"/>
      <c r="L9" s="30"/>
      <c r="M9" s="30"/>
      <c r="N9" s="30"/>
      <c r="O9" s="30"/>
      <c r="P9" s="30"/>
      <c r="Q9" s="30"/>
      <c r="R9" s="30"/>
      <c r="S9" s="30"/>
      <c r="T9" s="30"/>
      <c r="U9" s="30"/>
      <c r="V9" s="30"/>
      <c r="W9" s="30"/>
      <c r="X9" s="30"/>
      <c r="Y9" s="30"/>
      <c r="Z9" s="30"/>
      <c r="AA9" s="30"/>
      <c r="AB9" s="30"/>
    </row>
    <row r="10" spans="1:28" ht="17" x14ac:dyDescent="0.2">
      <c r="A10" s="39"/>
      <c r="B10" s="11" t="s">
        <v>17</v>
      </c>
      <c r="C10" s="12"/>
      <c r="D10" s="40">
        <v>139</v>
      </c>
      <c r="E10" s="41">
        <f t="shared" si="0"/>
        <v>0</v>
      </c>
      <c r="F10" s="42" t="s">
        <v>33</v>
      </c>
      <c r="G10" s="31"/>
      <c r="H10" s="30"/>
      <c r="I10" s="30"/>
      <c r="J10" s="30" t="s">
        <v>40</v>
      </c>
      <c r="K10" s="30"/>
      <c r="L10" s="30"/>
      <c r="M10" s="30"/>
      <c r="N10" s="30"/>
      <c r="O10" s="30"/>
      <c r="P10" s="30"/>
      <c r="Q10" s="30"/>
      <c r="R10" s="30"/>
      <c r="S10" s="30"/>
      <c r="T10" s="30"/>
      <c r="U10" s="30"/>
      <c r="V10" s="30"/>
      <c r="W10" s="30"/>
      <c r="X10" s="30"/>
      <c r="Y10" s="30"/>
      <c r="Z10" s="30"/>
      <c r="AA10" s="30"/>
      <c r="AB10" s="30"/>
    </row>
    <row r="11" spans="1:28" ht="17" x14ac:dyDescent="0.2">
      <c r="A11" s="39"/>
      <c r="B11" s="11" t="s">
        <v>18</v>
      </c>
      <c r="C11" s="12"/>
      <c r="D11" s="40">
        <v>429</v>
      </c>
      <c r="E11" s="41">
        <f t="shared" si="0"/>
        <v>0</v>
      </c>
      <c r="F11" s="42" t="s">
        <v>33</v>
      </c>
      <c r="G11" s="31"/>
      <c r="H11" s="30"/>
      <c r="I11" s="30"/>
      <c r="J11" s="30"/>
      <c r="K11" s="30"/>
      <c r="L11" s="30"/>
      <c r="M11" s="30"/>
      <c r="N11" s="30"/>
      <c r="O11" s="30"/>
      <c r="P11" s="30"/>
      <c r="Q11" s="30"/>
      <c r="R11" s="30"/>
      <c r="S11" s="30"/>
      <c r="T11" s="30"/>
      <c r="U11" s="30"/>
      <c r="V11" s="30"/>
      <c r="W11" s="30"/>
      <c r="X11" s="30"/>
      <c r="Y11" s="30"/>
      <c r="Z11" s="30"/>
      <c r="AA11" s="30"/>
      <c r="AB11" s="30"/>
    </row>
    <row r="12" spans="1:28" ht="17" x14ac:dyDescent="0.2">
      <c r="A12" s="39"/>
      <c r="B12" s="11" t="s">
        <v>19</v>
      </c>
      <c r="C12" s="12"/>
      <c r="D12" s="40">
        <v>482</v>
      </c>
      <c r="E12" s="41">
        <f t="shared" si="0"/>
        <v>0</v>
      </c>
      <c r="F12" s="42" t="s">
        <v>33</v>
      </c>
      <c r="G12" s="31"/>
      <c r="H12" s="30"/>
      <c r="I12" s="30"/>
      <c r="J12" s="30"/>
      <c r="K12" s="30"/>
      <c r="L12" s="30"/>
      <c r="M12" s="30"/>
      <c r="N12" s="30"/>
      <c r="O12" s="30"/>
      <c r="P12" s="30"/>
      <c r="Q12" s="30"/>
      <c r="R12" s="30"/>
      <c r="S12" s="30"/>
      <c r="T12" s="30"/>
      <c r="U12" s="30"/>
      <c r="V12" s="30"/>
      <c r="W12" s="30"/>
      <c r="X12" s="30"/>
      <c r="Y12" s="30"/>
      <c r="Z12" s="30"/>
      <c r="AA12" s="30"/>
      <c r="AB12" s="30"/>
    </row>
    <row r="13" spans="1:28" ht="17" x14ac:dyDescent="0.2">
      <c r="A13" s="39"/>
      <c r="B13" s="11" t="s">
        <v>20</v>
      </c>
      <c r="C13" s="12">
        <v>10550</v>
      </c>
      <c r="D13" s="40">
        <v>141</v>
      </c>
      <c r="E13" s="41">
        <f t="shared" si="0"/>
        <v>1487550</v>
      </c>
      <c r="F13" s="42" t="s">
        <v>33</v>
      </c>
      <c r="G13" s="31"/>
      <c r="H13" s="30"/>
      <c r="I13" s="30"/>
      <c r="J13" s="30"/>
      <c r="K13" s="30"/>
      <c r="L13" s="30"/>
      <c r="M13" s="30"/>
      <c r="N13" s="30"/>
      <c r="O13" s="30"/>
      <c r="P13" s="30"/>
      <c r="Q13" s="30"/>
      <c r="R13" s="30"/>
      <c r="S13" s="30"/>
      <c r="T13" s="30"/>
      <c r="U13" s="30"/>
      <c r="V13" s="30"/>
      <c r="W13" s="30"/>
      <c r="X13" s="30"/>
      <c r="Y13" s="30"/>
      <c r="Z13" s="30"/>
      <c r="AA13" s="30"/>
      <c r="AB13" s="30"/>
    </row>
    <row r="14" spans="1:28" ht="17" x14ac:dyDescent="0.2">
      <c r="A14" s="39"/>
      <c r="B14" s="11" t="s">
        <v>21</v>
      </c>
      <c r="C14" s="12"/>
      <c r="D14" s="40">
        <v>310</v>
      </c>
      <c r="E14" s="41">
        <f t="shared" si="0"/>
        <v>0</v>
      </c>
      <c r="F14" s="42" t="s">
        <v>33</v>
      </c>
      <c r="G14" s="31"/>
      <c r="H14" s="30"/>
      <c r="I14" s="30"/>
      <c r="J14" s="30"/>
      <c r="K14" s="30"/>
      <c r="L14" s="30"/>
      <c r="M14" s="30"/>
      <c r="N14" s="30"/>
      <c r="O14" s="30"/>
      <c r="P14" s="30"/>
      <c r="Q14" s="30"/>
      <c r="R14" s="30"/>
      <c r="S14" s="30"/>
      <c r="T14" s="30"/>
      <c r="U14" s="30"/>
      <c r="V14" s="30"/>
      <c r="W14" s="30"/>
      <c r="X14" s="30"/>
      <c r="Y14" s="30"/>
      <c r="Z14" s="30"/>
      <c r="AA14" s="30"/>
      <c r="AB14" s="30"/>
    </row>
    <row r="15" spans="1:28" ht="17" x14ac:dyDescent="0.2">
      <c r="A15" s="39"/>
      <c r="B15" s="11" t="s">
        <v>22</v>
      </c>
      <c r="C15" s="12"/>
      <c r="D15" s="40">
        <v>237</v>
      </c>
      <c r="E15" s="41">
        <f t="shared" si="0"/>
        <v>0</v>
      </c>
      <c r="F15" s="42" t="s">
        <v>33</v>
      </c>
      <c r="G15" s="31"/>
      <c r="H15" s="30"/>
      <c r="I15" s="30"/>
      <c r="J15" s="30"/>
      <c r="K15" s="30"/>
      <c r="L15" s="30"/>
      <c r="M15" s="30"/>
      <c r="N15" s="30"/>
      <c r="O15" s="30"/>
      <c r="P15" s="30"/>
      <c r="Q15" s="30"/>
      <c r="R15" s="30"/>
      <c r="S15" s="30"/>
      <c r="T15" s="30"/>
      <c r="U15" s="30"/>
      <c r="V15" s="30"/>
      <c r="W15" s="30"/>
      <c r="X15" s="30"/>
      <c r="Y15" s="30"/>
      <c r="Z15" s="30"/>
      <c r="AA15" s="30"/>
      <c r="AB15" s="30"/>
    </row>
    <row r="16" spans="1:28" ht="16" x14ac:dyDescent="0.2">
      <c r="A16" s="39"/>
      <c r="B16" s="11"/>
      <c r="C16" s="12"/>
      <c r="D16" s="40"/>
      <c r="E16" s="41"/>
      <c r="F16" s="42"/>
      <c r="G16" s="31"/>
      <c r="H16" s="30"/>
      <c r="I16" s="30"/>
      <c r="J16" s="30"/>
      <c r="K16" s="30"/>
      <c r="L16" s="30"/>
      <c r="M16" s="30"/>
      <c r="N16" s="30"/>
      <c r="O16" s="30"/>
      <c r="P16" s="30"/>
      <c r="Q16" s="30"/>
      <c r="R16" s="30"/>
      <c r="S16" s="30"/>
      <c r="T16" s="30"/>
      <c r="U16" s="30"/>
      <c r="V16" s="30"/>
      <c r="W16" s="30"/>
      <c r="X16" s="30"/>
      <c r="Y16" s="30"/>
      <c r="Z16" s="30"/>
      <c r="AA16" s="30"/>
      <c r="AB16" s="30"/>
    </row>
    <row r="17" spans="1:28" ht="16" x14ac:dyDescent="0.2">
      <c r="A17" s="39"/>
      <c r="B17" s="11"/>
      <c r="C17" s="12"/>
      <c r="D17" s="40"/>
      <c r="E17" s="41"/>
      <c r="F17" s="42"/>
      <c r="G17" s="31"/>
      <c r="H17" s="30"/>
      <c r="I17" s="30"/>
      <c r="J17" s="30"/>
      <c r="K17" s="30"/>
      <c r="L17" s="30"/>
      <c r="M17" s="30"/>
      <c r="N17" s="30"/>
      <c r="O17" s="30"/>
      <c r="P17" s="30"/>
      <c r="Q17" s="30"/>
      <c r="R17" s="30"/>
      <c r="S17" s="30"/>
      <c r="T17" s="30"/>
      <c r="U17" s="30"/>
      <c r="V17" s="30"/>
      <c r="W17" s="30"/>
      <c r="X17" s="30"/>
      <c r="Y17" s="30"/>
      <c r="Z17" s="30"/>
      <c r="AA17" s="30"/>
      <c r="AB17" s="30"/>
    </row>
    <row r="18" spans="1:28" ht="16" x14ac:dyDescent="0.2">
      <c r="A18" s="39"/>
      <c r="B18" s="43"/>
      <c r="C18" s="44"/>
      <c r="D18" s="45"/>
      <c r="E18" s="46"/>
      <c r="F18" s="47"/>
      <c r="G18" s="31"/>
      <c r="H18" s="30"/>
      <c r="I18" s="30"/>
      <c r="J18" s="30"/>
      <c r="K18" s="30"/>
      <c r="L18" s="30"/>
      <c r="M18" s="30"/>
      <c r="N18" s="30"/>
      <c r="O18" s="30"/>
      <c r="P18" s="30"/>
      <c r="Q18" s="30"/>
      <c r="R18" s="30"/>
      <c r="S18" s="30"/>
      <c r="T18" s="30"/>
      <c r="U18" s="30"/>
      <c r="V18" s="30"/>
      <c r="W18" s="30"/>
      <c r="X18" s="30"/>
      <c r="Y18" s="30"/>
      <c r="Z18" s="30"/>
      <c r="AA18" s="30"/>
      <c r="AB18" s="30"/>
    </row>
    <row r="19" spans="1:28" ht="16" x14ac:dyDescent="0.2">
      <c r="A19" s="48"/>
      <c r="B19" s="178" t="s">
        <v>23</v>
      </c>
      <c r="C19" s="179"/>
      <c r="D19" s="49">
        <f t="shared" ref="D19:E19" si="1">SUM(D6:D18)</f>
        <v>10835</v>
      </c>
      <c r="E19" s="50">
        <f t="shared" si="1"/>
        <v>89311663</v>
      </c>
      <c r="F19" s="17"/>
      <c r="G19" s="31"/>
      <c r="H19" s="30"/>
      <c r="I19" s="30"/>
      <c r="J19" s="30"/>
      <c r="K19" s="30"/>
      <c r="L19" s="30"/>
      <c r="M19" s="30"/>
      <c r="N19" s="30"/>
      <c r="O19" s="30"/>
      <c r="P19" s="30"/>
      <c r="Q19" s="30"/>
      <c r="R19" s="30"/>
      <c r="S19" s="30"/>
      <c r="T19" s="30"/>
      <c r="U19" s="30"/>
      <c r="V19" s="30"/>
      <c r="W19" s="30"/>
      <c r="X19" s="30"/>
      <c r="Y19" s="30"/>
      <c r="Z19" s="30"/>
      <c r="AA19" s="30"/>
      <c r="AB19" s="30"/>
    </row>
    <row r="20" spans="1:28" ht="16" x14ac:dyDescent="0.2">
      <c r="A20" s="51"/>
      <c r="B20" s="52"/>
      <c r="C20" s="53"/>
      <c r="D20" s="53"/>
      <c r="E20" s="53"/>
      <c r="F20" s="53"/>
      <c r="G20" s="30"/>
      <c r="H20" s="30"/>
      <c r="I20" s="30"/>
      <c r="J20" s="30"/>
      <c r="K20" s="30"/>
      <c r="L20" s="30"/>
      <c r="M20" s="30"/>
      <c r="N20" s="30"/>
      <c r="O20" s="30"/>
      <c r="P20" s="30"/>
      <c r="Q20" s="30"/>
      <c r="R20" s="30"/>
      <c r="S20" s="30"/>
      <c r="T20" s="30"/>
      <c r="U20" s="30"/>
      <c r="V20" s="30"/>
      <c r="W20" s="30"/>
      <c r="X20" s="30"/>
      <c r="Y20" s="30"/>
      <c r="Z20" s="30"/>
      <c r="AA20" s="30"/>
      <c r="AB20" s="30"/>
    </row>
    <row r="21" spans="1:28" ht="15.75" customHeight="1" x14ac:dyDescent="0.15">
      <c r="A21" s="54"/>
      <c r="B21" s="55" t="s">
        <v>41</v>
      </c>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row>
    <row r="22" spans="1:28" ht="15.75" customHeight="1" x14ac:dyDescent="0.15">
      <c r="A22" s="30"/>
      <c r="B22" s="31"/>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row>
    <row r="23" spans="1:28" ht="15.75" customHeight="1" x14ac:dyDescent="0.15">
      <c r="A23" s="30"/>
      <c r="B23" s="31"/>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row>
    <row r="24" spans="1:28" ht="15.75" customHeight="1" x14ac:dyDescent="0.15">
      <c r="A24" s="30"/>
      <c r="B24" s="31"/>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row>
    <row r="25" spans="1:28" ht="15.75" customHeight="1" x14ac:dyDescent="0.15">
      <c r="A25" s="30"/>
      <c r="B25" s="31"/>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row>
    <row r="26" spans="1:28" ht="15.75" customHeight="1" x14ac:dyDescent="0.15">
      <c r="A26" s="30"/>
      <c r="B26" s="31"/>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row>
    <row r="27" spans="1:28" ht="15.75" customHeight="1" x14ac:dyDescent="0.15">
      <c r="A27" s="30"/>
      <c r="B27" s="31"/>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row>
    <row r="28" spans="1:28" ht="15.75" customHeight="1" x14ac:dyDescent="0.15">
      <c r="A28" s="30"/>
      <c r="B28" s="31"/>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row>
    <row r="29" spans="1:28" ht="15.75" customHeight="1" x14ac:dyDescent="0.15">
      <c r="A29" s="30"/>
      <c r="B29" s="31"/>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row>
    <row r="30" spans="1:28" ht="15.75" customHeight="1" x14ac:dyDescent="0.15">
      <c r="A30" s="30"/>
      <c r="B30" s="3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row>
    <row r="31" spans="1:28" ht="15.75" customHeight="1" x14ac:dyDescent="0.15">
      <c r="A31" s="30"/>
      <c r="B31" s="31"/>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row>
    <row r="32" spans="1:28" ht="15.75" customHeight="1" x14ac:dyDescent="0.15">
      <c r="A32" s="30"/>
      <c r="B32" s="31"/>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row>
    <row r="33" spans="1:28" ht="15.75" customHeight="1" x14ac:dyDescent="0.15">
      <c r="A33" s="30"/>
      <c r="B33" s="31"/>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row>
    <row r="34" spans="1:28" ht="15.75" customHeight="1" x14ac:dyDescent="0.15">
      <c r="A34" s="30"/>
      <c r="B34" s="31"/>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row>
    <row r="35" spans="1:28" ht="15.75" customHeight="1" x14ac:dyDescent="0.15">
      <c r="A35" s="30"/>
      <c r="B35" s="31"/>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row>
    <row r="36" spans="1:28" ht="15.75" customHeight="1" x14ac:dyDescent="0.15">
      <c r="A36" s="30"/>
      <c r="B36" s="31"/>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row>
    <row r="37" spans="1:28" ht="15.75" customHeight="1" x14ac:dyDescent="0.15">
      <c r="A37" s="30"/>
      <c r="B37" s="31"/>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row>
    <row r="38" spans="1:28" ht="15.75" customHeight="1" x14ac:dyDescent="0.15">
      <c r="A38" s="30"/>
      <c r="B38" s="31"/>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row>
    <row r="39" spans="1:28" ht="15.75" customHeight="1" x14ac:dyDescent="0.15">
      <c r="A39" s="30"/>
      <c r="B39" s="3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row>
    <row r="40" spans="1:28" ht="15.75" customHeight="1" x14ac:dyDescent="0.15">
      <c r="A40" s="30"/>
      <c r="B40" s="31"/>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row>
    <row r="41" spans="1:28" ht="15.75" customHeight="1" x14ac:dyDescent="0.15">
      <c r="A41" s="30"/>
      <c r="B41" s="31"/>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row>
    <row r="42" spans="1:28" ht="15.75" customHeight="1" x14ac:dyDescent="0.15">
      <c r="A42" s="30"/>
      <c r="B42" s="31"/>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row>
    <row r="43" spans="1:28" ht="15.75" customHeight="1" x14ac:dyDescent="0.15">
      <c r="A43" s="30"/>
      <c r="B43" s="31"/>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row>
    <row r="44" spans="1:28" ht="15.75" customHeight="1" x14ac:dyDescent="0.15">
      <c r="A44" s="30"/>
      <c r="B44" s="31"/>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row>
    <row r="45" spans="1:28" ht="15.75" customHeight="1" x14ac:dyDescent="0.15">
      <c r="A45" s="30"/>
      <c r="B45" s="31"/>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row>
    <row r="46" spans="1:28" ht="15.75" customHeight="1" x14ac:dyDescent="0.15">
      <c r="A46" s="30"/>
      <c r="B46" s="31"/>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row>
    <row r="47" spans="1:28" ht="15.75" customHeight="1" x14ac:dyDescent="0.15">
      <c r="A47" s="30"/>
      <c r="B47" s="31"/>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row>
    <row r="48" spans="1:28" ht="15.75" customHeight="1" x14ac:dyDescent="0.15">
      <c r="A48" s="30"/>
      <c r="B48" s="31"/>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row>
    <row r="49" spans="1:28" ht="15.75" customHeight="1" x14ac:dyDescent="0.15">
      <c r="A49" s="30"/>
      <c r="B49" s="31"/>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row>
    <row r="50" spans="1:28" ht="15.75" customHeight="1" x14ac:dyDescent="0.15">
      <c r="A50" s="30"/>
      <c r="B50" s="31"/>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row>
    <row r="51" spans="1:28" ht="15.75" customHeight="1" x14ac:dyDescent="0.15">
      <c r="A51" s="30"/>
      <c r="B51" s="31"/>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row>
    <row r="52" spans="1:28" ht="15.75" customHeight="1" x14ac:dyDescent="0.15">
      <c r="A52" s="30"/>
      <c r="B52" s="31"/>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row>
    <row r="53" spans="1:28" ht="15.75" customHeight="1" x14ac:dyDescent="0.15">
      <c r="A53" s="30"/>
      <c r="B53" s="31"/>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row>
    <row r="54" spans="1:28" ht="15.75" customHeight="1" x14ac:dyDescent="0.15">
      <c r="A54" s="30"/>
      <c r="B54" s="31"/>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row>
    <row r="55" spans="1:28" ht="15.75" customHeight="1" x14ac:dyDescent="0.15">
      <c r="A55" s="30"/>
      <c r="B55" s="31"/>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row>
    <row r="56" spans="1:28" ht="15.75" customHeight="1" x14ac:dyDescent="0.15">
      <c r="A56" s="30"/>
      <c r="B56" s="31"/>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row>
    <row r="57" spans="1:28" ht="15.75" customHeight="1" x14ac:dyDescent="0.15">
      <c r="A57" s="30"/>
      <c r="B57" s="31"/>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row>
    <row r="58" spans="1:28" ht="15.75" customHeight="1" x14ac:dyDescent="0.15">
      <c r="A58" s="30"/>
      <c r="B58" s="31"/>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row>
    <row r="59" spans="1:28" ht="15.75" customHeight="1" x14ac:dyDescent="0.15">
      <c r="A59" s="30"/>
      <c r="B59" s="31"/>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row>
    <row r="60" spans="1:28" ht="15.75" customHeight="1" x14ac:dyDescent="0.15">
      <c r="A60" s="30"/>
      <c r="B60" s="31"/>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row>
    <row r="61" spans="1:28" ht="15.75" customHeight="1" x14ac:dyDescent="0.15">
      <c r="A61" s="30"/>
      <c r="B61" s="31"/>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row>
    <row r="62" spans="1:28" ht="15.75" customHeight="1" x14ac:dyDescent="0.15">
      <c r="A62" s="30"/>
      <c r="B62" s="31"/>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row>
    <row r="63" spans="1:28" ht="15.75" customHeight="1" x14ac:dyDescent="0.15">
      <c r="A63" s="30"/>
      <c r="B63" s="31"/>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row>
    <row r="64" spans="1:28" ht="15.75" customHeight="1" x14ac:dyDescent="0.15">
      <c r="A64" s="30"/>
      <c r="B64" s="31"/>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row>
    <row r="65" spans="1:28" ht="15.75" customHeight="1" x14ac:dyDescent="0.15">
      <c r="A65" s="30"/>
      <c r="B65" s="31"/>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row>
    <row r="66" spans="1:28" ht="15.75" customHeight="1" x14ac:dyDescent="0.15">
      <c r="A66" s="30"/>
      <c r="B66" s="31"/>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row>
    <row r="67" spans="1:28" ht="15.75" customHeight="1" x14ac:dyDescent="0.15">
      <c r="A67" s="30"/>
      <c r="B67" s="31"/>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row>
    <row r="68" spans="1:28" ht="15.75" customHeight="1" x14ac:dyDescent="0.15">
      <c r="A68" s="30"/>
      <c r="B68" s="31"/>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row>
    <row r="69" spans="1:28" ht="15.75" customHeight="1" x14ac:dyDescent="0.15">
      <c r="A69" s="30"/>
      <c r="B69" s="31"/>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row>
    <row r="70" spans="1:28" ht="15.75" customHeight="1" x14ac:dyDescent="0.15">
      <c r="A70" s="30"/>
      <c r="B70" s="31"/>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row>
    <row r="71" spans="1:28" ht="15.75" customHeight="1" x14ac:dyDescent="0.15">
      <c r="A71" s="30"/>
      <c r="B71" s="31"/>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row>
    <row r="72" spans="1:28" ht="15.75" customHeight="1" x14ac:dyDescent="0.15">
      <c r="A72" s="30"/>
      <c r="B72" s="31"/>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row>
    <row r="73" spans="1:28" ht="15.75" customHeight="1" x14ac:dyDescent="0.15">
      <c r="A73" s="30"/>
      <c r="B73" s="31"/>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row>
    <row r="74" spans="1:28" ht="15.75" customHeight="1" x14ac:dyDescent="0.15">
      <c r="A74" s="30"/>
      <c r="B74" s="31"/>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row>
    <row r="75" spans="1:28" ht="15.75" customHeight="1" x14ac:dyDescent="0.15">
      <c r="A75" s="30"/>
      <c r="B75" s="31"/>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row>
    <row r="76" spans="1:28" ht="15.75" customHeight="1" x14ac:dyDescent="0.15">
      <c r="A76" s="30"/>
      <c r="B76" s="31"/>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row>
    <row r="77" spans="1:28" ht="15.75" customHeight="1" x14ac:dyDescent="0.15">
      <c r="A77" s="30"/>
      <c r="B77" s="31"/>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row>
    <row r="78" spans="1:28" ht="15.75" customHeight="1" x14ac:dyDescent="0.15">
      <c r="A78" s="30"/>
      <c r="B78" s="31"/>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row>
    <row r="79" spans="1:28" ht="15.75" customHeight="1" x14ac:dyDescent="0.15">
      <c r="A79" s="30"/>
      <c r="B79" s="31"/>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row>
    <row r="80" spans="1:28" ht="15.75" customHeight="1" x14ac:dyDescent="0.15">
      <c r="A80" s="30"/>
      <c r="B80" s="31"/>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row>
    <row r="81" spans="1:28" ht="13" x14ac:dyDescent="0.15">
      <c r="A81" s="30"/>
      <c r="B81" s="31"/>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row>
    <row r="82" spans="1:28" ht="13" x14ac:dyDescent="0.15">
      <c r="A82" s="30"/>
      <c r="B82" s="31"/>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row>
    <row r="83" spans="1:28" ht="13" x14ac:dyDescent="0.15">
      <c r="A83" s="30"/>
      <c r="B83" s="31"/>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row>
    <row r="84" spans="1:28" ht="13" x14ac:dyDescent="0.15">
      <c r="A84" s="30"/>
      <c r="B84" s="31"/>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row>
    <row r="85" spans="1:28" ht="13" x14ac:dyDescent="0.15">
      <c r="A85" s="30"/>
      <c r="B85" s="31"/>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row>
    <row r="86" spans="1:28" ht="13" x14ac:dyDescent="0.15">
      <c r="A86" s="30"/>
      <c r="B86" s="31"/>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row>
    <row r="87" spans="1:28" ht="13" x14ac:dyDescent="0.15">
      <c r="A87" s="30"/>
      <c r="B87" s="31"/>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row>
    <row r="88" spans="1:28" ht="13" x14ac:dyDescent="0.15">
      <c r="A88" s="30"/>
      <c r="B88" s="31"/>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row>
    <row r="89" spans="1:28" ht="13" x14ac:dyDescent="0.15">
      <c r="A89" s="30"/>
      <c r="B89" s="31"/>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row>
    <row r="90" spans="1:28" ht="13" x14ac:dyDescent="0.15">
      <c r="A90" s="30"/>
      <c r="B90" s="31"/>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row>
    <row r="91" spans="1:28" ht="13" x14ac:dyDescent="0.15">
      <c r="A91" s="30"/>
      <c r="B91" s="31"/>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row>
    <row r="92" spans="1:28" ht="13" x14ac:dyDescent="0.15">
      <c r="A92" s="30"/>
      <c r="B92" s="31"/>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row>
    <row r="93" spans="1:28" ht="13" x14ac:dyDescent="0.15">
      <c r="A93" s="30"/>
      <c r="B93" s="31"/>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row>
    <row r="94" spans="1:28" ht="13" x14ac:dyDescent="0.15">
      <c r="A94" s="30"/>
      <c r="B94" s="31"/>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row>
    <row r="95" spans="1:28" ht="13" x14ac:dyDescent="0.15">
      <c r="A95" s="30"/>
      <c r="B95" s="31"/>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row>
    <row r="96" spans="1:28" ht="13" x14ac:dyDescent="0.15">
      <c r="A96" s="30"/>
      <c r="B96" s="31"/>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row>
    <row r="97" spans="1:28" ht="13" x14ac:dyDescent="0.15">
      <c r="A97" s="30"/>
      <c r="B97" s="31"/>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row>
    <row r="98" spans="1:28" ht="13" x14ac:dyDescent="0.15">
      <c r="A98" s="30"/>
      <c r="B98" s="31"/>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row>
    <row r="99" spans="1:28" ht="13" x14ac:dyDescent="0.15">
      <c r="A99" s="30"/>
      <c r="B99" s="31"/>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row>
    <row r="100" spans="1:28" ht="13" x14ac:dyDescent="0.15">
      <c r="A100" s="30"/>
      <c r="B100" s="31"/>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row>
    <row r="101" spans="1:28" ht="13" x14ac:dyDescent="0.15">
      <c r="A101" s="30"/>
      <c r="B101" s="31"/>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row>
    <row r="102" spans="1:28" ht="13" x14ac:dyDescent="0.15">
      <c r="A102" s="30"/>
      <c r="B102" s="31"/>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row>
    <row r="103" spans="1:28" ht="13" x14ac:dyDescent="0.15">
      <c r="A103" s="30"/>
      <c r="B103" s="31"/>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row>
    <row r="104" spans="1:28" ht="13" x14ac:dyDescent="0.15">
      <c r="A104" s="30"/>
      <c r="B104" s="31"/>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row>
    <row r="105" spans="1:28" ht="13" x14ac:dyDescent="0.15">
      <c r="A105" s="30"/>
      <c r="B105" s="31"/>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row>
    <row r="106" spans="1:28" ht="13" x14ac:dyDescent="0.15">
      <c r="A106" s="30"/>
      <c r="B106" s="31"/>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row>
    <row r="107" spans="1:28" ht="13" x14ac:dyDescent="0.15">
      <c r="A107" s="30"/>
      <c r="B107" s="31"/>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row>
    <row r="108" spans="1:28" ht="13" x14ac:dyDescent="0.15">
      <c r="A108" s="30"/>
      <c r="B108" s="31"/>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row>
    <row r="109" spans="1:28" ht="13" x14ac:dyDescent="0.15">
      <c r="A109" s="30"/>
      <c r="B109" s="31"/>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row>
    <row r="110" spans="1:28" ht="13" x14ac:dyDescent="0.15">
      <c r="A110" s="30"/>
      <c r="B110" s="31"/>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row>
    <row r="111" spans="1:28" ht="13" x14ac:dyDescent="0.15">
      <c r="A111" s="30"/>
      <c r="B111" s="31"/>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row>
    <row r="112" spans="1:28" ht="13" x14ac:dyDescent="0.15">
      <c r="A112" s="30"/>
      <c r="B112" s="31"/>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row>
    <row r="113" spans="1:28" ht="13" x14ac:dyDescent="0.15">
      <c r="A113" s="30"/>
      <c r="B113" s="31"/>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row>
    <row r="114" spans="1:28" ht="13" x14ac:dyDescent="0.15">
      <c r="A114" s="30"/>
      <c r="B114" s="31"/>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row>
    <row r="115" spans="1:28" ht="13" x14ac:dyDescent="0.15">
      <c r="A115" s="30"/>
      <c r="B115" s="31"/>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row>
    <row r="116" spans="1:28" ht="13" x14ac:dyDescent="0.15">
      <c r="A116" s="30"/>
      <c r="B116" s="31"/>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row>
    <row r="117" spans="1:28" ht="13" x14ac:dyDescent="0.15">
      <c r="A117" s="30"/>
      <c r="B117" s="31"/>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row>
    <row r="118" spans="1:28" ht="13" x14ac:dyDescent="0.15">
      <c r="A118" s="30"/>
      <c r="B118" s="31"/>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row>
    <row r="119" spans="1:28" ht="13" x14ac:dyDescent="0.15">
      <c r="A119" s="30"/>
      <c r="B119" s="31"/>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row>
    <row r="120" spans="1:28" ht="13" x14ac:dyDescent="0.15">
      <c r="A120" s="30"/>
      <c r="B120" s="31"/>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row>
    <row r="121" spans="1:28" ht="13" x14ac:dyDescent="0.15">
      <c r="A121" s="30"/>
      <c r="B121" s="31"/>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row>
    <row r="122" spans="1:28" ht="13" x14ac:dyDescent="0.15">
      <c r="A122" s="30"/>
      <c r="B122" s="31"/>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row>
    <row r="123" spans="1:28" ht="13" x14ac:dyDescent="0.15">
      <c r="A123" s="30"/>
      <c r="B123" s="31"/>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row>
    <row r="124" spans="1:28" ht="13" x14ac:dyDescent="0.15">
      <c r="A124" s="30"/>
      <c r="B124" s="31"/>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row>
    <row r="125" spans="1:28" ht="13" x14ac:dyDescent="0.15">
      <c r="A125" s="30"/>
      <c r="B125" s="31"/>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row>
    <row r="126" spans="1:28" ht="13" x14ac:dyDescent="0.15">
      <c r="A126" s="30"/>
      <c r="B126" s="31"/>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row>
    <row r="127" spans="1:28" ht="13" x14ac:dyDescent="0.15">
      <c r="A127" s="30"/>
      <c r="B127" s="31"/>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row>
    <row r="128" spans="1:28" ht="13" x14ac:dyDescent="0.15">
      <c r="A128" s="30"/>
      <c r="B128" s="31"/>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row>
    <row r="129" spans="1:28" ht="13" x14ac:dyDescent="0.15">
      <c r="A129" s="30"/>
      <c r="B129" s="31"/>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row>
    <row r="130" spans="1:28" ht="13" x14ac:dyDescent="0.15">
      <c r="A130" s="30"/>
      <c r="B130" s="31"/>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row>
    <row r="131" spans="1:28" ht="13" x14ac:dyDescent="0.15">
      <c r="A131" s="30"/>
      <c r="B131" s="31"/>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row>
    <row r="132" spans="1:28" ht="13" x14ac:dyDescent="0.15">
      <c r="A132" s="30"/>
      <c r="B132" s="31"/>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row>
    <row r="133" spans="1:28" ht="13" x14ac:dyDescent="0.15">
      <c r="A133" s="30"/>
      <c r="B133" s="31"/>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row>
    <row r="134" spans="1:28" ht="13" x14ac:dyDescent="0.15">
      <c r="A134" s="30"/>
      <c r="B134" s="31"/>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row>
    <row r="135" spans="1:28" ht="13" x14ac:dyDescent="0.15">
      <c r="A135" s="30"/>
      <c r="B135" s="31"/>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row>
    <row r="136" spans="1:28" ht="13" x14ac:dyDescent="0.15">
      <c r="A136" s="30"/>
      <c r="B136" s="31"/>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row>
    <row r="137" spans="1:28" ht="13" x14ac:dyDescent="0.15">
      <c r="A137" s="30"/>
      <c r="B137" s="31"/>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row>
    <row r="138" spans="1:28" ht="13" x14ac:dyDescent="0.15">
      <c r="A138" s="30"/>
      <c r="B138" s="31"/>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row>
    <row r="139" spans="1:28" ht="13" x14ac:dyDescent="0.15">
      <c r="A139" s="30"/>
      <c r="B139" s="31"/>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row>
    <row r="140" spans="1:28" ht="13" x14ac:dyDescent="0.15">
      <c r="A140" s="30"/>
      <c r="B140" s="31"/>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row>
    <row r="141" spans="1:28" ht="13" x14ac:dyDescent="0.15">
      <c r="A141" s="30"/>
      <c r="B141" s="31"/>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row>
    <row r="142" spans="1:28" ht="13" x14ac:dyDescent="0.15">
      <c r="A142" s="30"/>
      <c r="B142" s="31"/>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row>
    <row r="143" spans="1:28" ht="13" x14ac:dyDescent="0.15">
      <c r="A143" s="30"/>
      <c r="B143" s="31"/>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row>
    <row r="144" spans="1:28" ht="13" x14ac:dyDescent="0.15">
      <c r="A144" s="30"/>
      <c r="B144" s="31"/>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row>
    <row r="145" spans="1:28" ht="13" x14ac:dyDescent="0.15">
      <c r="A145" s="30"/>
      <c r="B145" s="31"/>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row>
    <row r="146" spans="1:28" ht="13" x14ac:dyDescent="0.15">
      <c r="A146" s="30"/>
      <c r="B146" s="31"/>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row>
    <row r="147" spans="1:28" ht="13" x14ac:dyDescent="0.15">
      <c r="A147" s="30"/>
      <c r="B147" s="31"/>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row>
    <row r="148" spans="1:28" ht="13" x14ac:dyDescent="0.15">
      <c r="A148" s="30"/>
      <c r="B148" s="31"/>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row>
    <row r="149" spans="1:28" ht="13" x14ac:dyDescent="0.15">
      <c r="A149" s="30"/>
      <c r="B149" s="31"/>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row>
    <row r="150" spans="1:28" ht="13" x14ac:dyDescent="0.15">
      <c r="A150" s="30"/>
      <c r="B150" s="31"/>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row>
    <row r="151" spans="1:28" ht="13" x14ac:dyDescent="0.15">
      <c r="A151" s="30"/>
      <c r="B151" s="31"/>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row>
    <row r="152" spans="1:28" ht="13" x14ac:dyDescent="0.15">
      <c r="A152" s="30"/>
      <c r="B152" s="31"/>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row>
    <row r="153" spans="1:28" ht="13" x14ac:dyDescent="0.15">
      <c r="A153" s="30"/>
      <c r="B153" s="31"/>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row>
    <row r="154" spans="1:28" ht="13" x14ac:dyDescent="0.15">
      <c r="A154" s="30"/>
      <c r="B154" s="31"/>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row>
    <row r="155" spans="1:28" ht="13" x14ac:dyDescent="0.15">
      <c r="A155" s="30"/>
      <c r="B155" s="31"/>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row>
    <row r="156" spans="1:28" ht="13" x14ac:dyDescent="0.15">
      <c r="A156" s="30"/>
      <c r="B156" s="31"/>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row>
    <row r="157" spans="1:28" ht="13" x14ac:dyDescent="0.15">
      <c r="A157" s="30"/>
      <c r="B157" s="31"/>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row>
    <row r="158" spans="1:28" ht="13" x14ac:dyDescent="0.15">
      <c r="A158" s="30"/>
      <c r="B158" s="31"/>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row>
    <row r="159" spans="1:28" ht="13" x14ac:dyDescent="0.15">
      <c r="A159" s="30"/>
      <c r="B159" s="31"/>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row>
    <row r="160" spans="1:28" ht="13" x14ac:dyDescent="0.15">
      <c r="A160" s="30"/>
      <c r="B160" s="31"/>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row>
    <row r="161" spans="1:28" ht="13" x14ac:dyDescent="0.15">
      <c r="A161" s="30"/>
      <c r="B161" s="31"/>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row>
    <row r="162" spans="1:28" ht="13" x14ac:dyDescent="0.15">
      <c r="A162" s="30"/>
      <c r="B162" s="31"/>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row>
    <row r="163" spans="1:28" ht="13" x14ac:dyDescent="0.15">
      <c r="A163" s="30"/>
      <c r="B163" s="31"/>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row>
    <row r="164" spans="1:28" ht="13" x14ac:dyDescent="0.15">
      <c r="A164" s="30"/>
      <c r="B164" s="31"/>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row>
    <row r="165" spans="1:28" ht="13" x14ac:dyDescent="0.15">
      <c r="A165" s="30"/>
      <c r="B165" s="31"/>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row>
    <row r="166" spans="1:28" ht="13" x14ac:dyDescent="0.15">
      <c r="A166" s="30"/>
      <c r="B166" s="31"/>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row>
    <row r="167" spans="1:28" ht="13" x14ac:dyDescent="0.15">
      <c r="A167" s="30"/>
      <c r="B167" s="31"/>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row>
    <row r="168" spans="1:28" ht="13" x14ac:dyDescent="0.15">
      <c r="A168" s="30"/>
      <c r="B168" s="31"/>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row>
    <row r="169" spans="1:28" ht="13" x14ac:dyDescent="0.15">
      <c r="A169" s="30"/>
      <c r="B169" s="31"/>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row>
    <row r="170" spans="1:28" ht="13" x14ac:dyDescent="0.15">
      <c r="A170" s="30"/>
      <c r="B170" s="31"/>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row>
    <row r="171" spans="1:28" ht="13" x14ac:dyDescent="0.15">
      <c r="A171" s="30"/>
      <c r="B171" s="31"/>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row>
    <row r="172" spans="1:28" ht="13" x14ac:dyDescent="0.15">
      <c r="A172" s="30"/>
      <c r="B172" s="31"/>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row>
    <row r="173" spans="1:28" ht="13" x14ac:dyDescent="0.15">
      <c r="A173" s="30"/>
      <c r="B173" s="31"/>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row>
    <row r="174" spans="1:28" ht="13" x14ac:dyDescent="0.15">
      <c r="A174" s="30"/>
      <c r="B174" s="31"/>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row>
    <row r="175" spans="1:28" ht="13" x14ac:dyDescent="0.15">
      <c r="A175" s="30"/>
      <c r="B175" s="31"/>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row>
    <row r="176" spans="1:28" ht="13" x14ac:dyDescent="0.15">
      <c r="A176" s="30"/>
      <c r="B176" s="31"/>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row>
    <row r="177" spans="1:28" ht="13" x14ac:dyDescent="0.15">
      <c r="A177" s="30"/>
      <c r="B177" s="31"/>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row>
    <row r="178" spans="1:28" ht="13" x14ac:dyDescent="0.15">
      <c r="A178" s="30"/>
      <c r="B178" s="31"/>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row>
    <row r="179" spans="1:28" ht="13" x14ac:dyDescent="0.15">
      <c r="A179" s="30"/>
      <c r="B179" s="31"/>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row>
    <row r="180" spans="1:28" ht="13" x14ac:dyDescent="0.15">
      <c r="A180" s="30"/>
      <c r="B180" s="31"/>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row>
    <row r="181" spans="1:28" ht="13" x14ac:dyDescent="0.15">
      <c r="A181" s="30"/>
      <c r="B181" s="31"/>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row>
    <row r="182" spans="1:28" ht="13" x14ac:dyDescent="0.15">
      <c r="A182" s="30"/>
      <c r="B182" s="31"/>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row>
    <row r="183" spans="1:28" ht="13" x14ac:dyDescent="0.15">
      <c r="A183" s="30"/>
      <c r="B183" s="31"/>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row>
    <row r="184" spans="1:28" ht="13" x14ac:dyDescent="0.15">
      <c r="A184" s="30"/>
      <c r="B184" s="31"/>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row>
    <row r="185" spans="1:28" ht="13" x14ac:dyDescent="0.15">
      <c r="A185" s="30"/>
      <c r="B185" s="31"/>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row>
    <row r="186" spans="1:28" ht="13" x14ac:dyDescent="0.15">
      <c r="A186" s="30"/>
      <c r="B186" s="31"/>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row>
    <row r="187" spans="1:28" ht="13" x14ac:dyDescent="0.15">
      <c r="A187" s="30"/>
      <c r="B187" s="31"/>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row>
    <row r="188" spans="1:28" ht="13" x14ac:dyDescent="0.15">
      <c r="A188" s="30"/>
      <c r="B188" s="31"/>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row>
    <row r="189" spans="1:28" ht="13" x14ac:dyDescent="0.15">
      <c r="A189" s="30"/>
      <c r="B189" s="31"/>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row>
    <row r="190" spans="1:28" ht="13" x14ac:dyDescent="0.15">
      <c r="A190" s="30"/>
      <c r="B190" s="31"/>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row>
    <row r="191" spans="1:28" ht="13" x14ac:dyDescent="0.15">
      <c r="A191" s="30"/>
      <c r="B191" s="31"/>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row>
    <row r="192" spans="1:28" ht="13" x14ac:dyDescent="0.15">
      <c r="A192" s="30"/>
      <c r="B192" s="31"/>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row>
    <row r="193" spans="1:28" ht="13" x14ac:dyDescent="0.15">
      <c r="A193" s="30"/>
      <c r="B193" s="31"/>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row>
    <row r="194" spans="1:28" ht="13" x14ac:dyDescent="0.15">
      <c r="A194" s="30"/>
      <c r="B194" s="31"/>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row>
    <row r="195" spans="1:28" ht="13" x14ac:dyDescent="0.15">
      <c r="A195" s="30"/>
      <c r="B195" s="31"/>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row>
    <row r="196" spans="1:28" ht="13" x14ac:dyDescent="0.15">
      <c r="A196" s="30"/>
      <c r="B196" s="31"/>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row>
    <row r="197" spans="1:28" ht="13" x14ac:dyDescent="0.15">
      <c r="A197" s="30"/>
      <c r="B197" s="31"/>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row>
    <row r="198" spans="1:28" ht="13" x14ac:dyDescent="0.15">
      <c r="A198" s="30"/>
      <c r="B198" s="31"/>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row>
    <row r="199" spans="1:28" ht="13" x14ac:dyDescent="0.15">
      <c r="A199" s="30"/>
      <c r="B199" s="31"/>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row>
    <row r="200" spans="1:28" ht="13" x14ac:dyDescent="0.15">
      <c r="A200" s="30"/>
      <c r="B200" s="31"/>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row>
    <row r="201" spans="1:28" ht="13" x14ac:dyDescent="0.15">
      <c r="A201" s="30"/>
      <c r="B201" s="31"/>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row>
    <row r="202" spans="1:28" ht="13" x14ac:dyDescent="0.15">
      <c r="A202" s="30"/>
      <c r="B202" s="31"/>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row>
    <row r="203" spans="1:28" ht="13" x14ac:dyDescent="0.15">
      <c r="A203" s="30"/>
      <c r="B203" s="31"/>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row>
    <row r="204" spans="1:28" ht="13" x14ac:dyDescent="0.15">
      <c r="A204" s="30"/>
      <c r="B204" s="31"/>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row>
    <row r="205" spans="1:28" ht="13" x14ac:dyDescent="0.15">
      <c r="A205" s="30"/>
      <c r="B205" s="31"/>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row>
    <row r="206" spans="1:28" ht="13" x14ac:dyDescent="0.15">
      <c r="A206" s="30"/>
      <c r="B206" s="31"/>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row>
    <row r="207" spans="1:28" ht="13" x14ac:dyDescent="0.15">
      <c r="A207" s="30"/>
      <c r="B207" s="31"/>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row>
    <row r="208" spans="1:28" ht="13" x14ac:dyDescent="0.15">
      <c r="A208" s="30"/>
      <c r="B208" s="31"/>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row>
    <row r="209" spans="1:28" ht="13" x14ac:dyDescent="0.15">
      <c r="A209" s="30"/>
      <c r="B209" s="31"/>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row>
    <row r="210" spans="1:28" ht="13" x14ac:dyDescent="0.15">
      <c r="A210" s="30"/>
      <c r="B210" s="31"/>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row>
    <row r="211" spans="1:28" ht="13" x14ac:dyDescent="0.15">
      <c r="A211" s="30"/>
      <c r="B211" s="31"/>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row>
    <row r="212" spans="1:28" ht="13" x14ac:dyDescent="0.15">
      <c r="A212" s="30"/>
      <c r="B212" s="31"/>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row>
    <row r="213" spans="1:28" ht="13" x14ac:dyDescent="0.15">
      <c r="A213" s="30"/>
      <c r="B213" s="31"/>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row>
    <row r="214" spans="1:28" ht="13" x14ac:dyDescent="0.15">
      <c r="A214" s="30"/>
      <c r="B214" s="31"/>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row>
    <row r="215" spans="1:28" ht="13" x14ac:dyDescent="0.15">
      <c r="A215" s="30"/>
      <c r="B215" s="31"/>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row>
    <row r="216" spans="1:28" ht="13" x14ac:dyDescent="0.15">
      <c r="A216" s="30"/>
      <c r="B216" s="31"/>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row>
    <row r="217" spans="1:28" ht="13" x14ac:dyDescent="0.15">
      <c r="A217" s="30"/>
      <c r="B217" s="31"/>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row>
    <row r="218" spans="1:28" ht="13" x14ac:dyDescent="0.15">
      <c r="A218" s="30"/>
      <c r="B218" s="31"/>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row>
    <row r="219" spans="1:28" ht="13" x14ac:dyDescent="0.15">
      <c r="A219" s="30"/>
      <c r="B219" s="31"/>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row>
    <row r="220" spans="1:28" ht="13" x14ac:dyDescent="0.15">
      <c r="A220" s="30"/>
      <c r="B220" s="31"/>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row>
    <row r="221" spans="1:28" ht="13" x14ac:dyDescent="0.15">
      <c r="A221" s="30"/>
      <c r="B221" s="31"/>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row>
    <row r="222" spans="1:28" ht="13" x14ac:dyDescent="0.15">
      <c r="A222" s="30"/>
      <c r="B222" s="31"/>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row>
    <row r="223" spans="1:28" ht="13" x14ac:dyDescent="0.15">
      <c r="A223" s="30"/>
      <c r="B223" s="31"/>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row>
    <row r="224" spans="1:28" ht="13" x14ac:dyDescent="0.15">
      <c r="A224" s="30"/>
      <c r="B224" s="31"/>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row>
    <row r="225" spans="1:28" ht="13" x14ac:dyDescent="0.15">
      <c r="A225" s="30"/>
      <c r="B225" s="31"/>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row>
    <row r="226" spans="1:28" ht="13" x14ac:dyDescent="0.15">
      <c r="A226" s="30"/>
      <c r="B226" s="31"/>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row>
    <row r="227" spans="1:28" ht="13" x14ac:dyDescent="0.15">
      <c r="A227" s="30"/>
      <c r="B227" s="31"/>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row>
    <row r="228" spans="1:28" ht="13" x14ac:dyDescent="0.15">
      <c r="A228" s="30"/>
      <c r="B228" s="31"/>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row>
    <row r="229" spans="1:28" ht="13" x14ac:dyDescent="0.15">
      <c r="A229" s="30"/>
      <c r="B229" s="31"/>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row>
    <row r="230" spans="1:28" ht="13" x14ac:dyDescent="0.15">
      <c r="A230" s="30"/>
      <c r="B230" s="31"/>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row>
    <row r="231" spans="1:28" ht="13" x14ac:dyDescent="0.15">
      <c r="A231" s="30"/>
      <c r="B231" s="31"/>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c r="AB231" s="30"/>
    </row>
    <row r="232" spans="1:28" ht="13" x14ac:dyDescent="0.15">
      <c r="A232" s="30"/>
      <c r="B232" s="31"/>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row>
    <row r="233" spans="1:28" ht="13" x14ac:dyDescent="0.15">
      <c r="A233" s="30"/>
      <c r="B233" s="31"/>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c r="AB233" s="30"/>
    </row>
    <row r="234" spans="1:28" ht="13" x14ac:dyDescent="0.15">
      <c r="A234" s="30"/>
      <c r="B234" s="31"/>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c r="AB234" s="30"/>
    </row>
    <row r="235" spans="1:28" ht="13" x14ac:dyDescent="0.15">
      <c r="A235" s="30"/>
      <c r="B235" s="31"/>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c r="AB235" s="30"/>
    </row>
    <row r="236" spans="1:28" ht="13" x14ac:dyDescent="0.15">
      <c r="A236" s="30"/>
      <c r="B236" s="31"/>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row>
    <row r="237" spans="1:28" ht="13" x14ac:dyDescent="0.15">
      <c r="A237" s="30"/>
      <c r="B237" s="31"/>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c r="AB237" s="30"/>
    </row>
    <row r="238" spans="1:28" ht="13" x14ac:dyDescent="0.15">
      <c r="A238" s="30"/>
      <c r="B238" s="31"/>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c r="AB238" s="30"/>
    </row>
    <row r="239" spans="1:28" ht="13" x14ac:dyDescent="0.15">
      <c r="A239" s="30"/>
      <c r="B239" s="31"/>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c r="AB239" s="30"/>
    </row>
    <row r="240" spans="1:28" ht="13" x14ac:dyDescent="0.15">
      <c r="A240" s="30"/>
      <c r="B240" s="31"/>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row>
    <row r="241" spans="1:28" ht="13" x14ac:dyDescent="0.15">
      <c r="A241" s="30"/>
      <c r="B241" s="31"/>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c r="AB241" s="30"/>
    </row>
    <row r="242" spans="1:28" ht="13" x14ac:dyDescent="0.15">
      <c r="A242" s="30"/>
      <c r="B242" s="31"/>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c r="AB242" s="30"/>
    </row>
    <row r="243" spans="1:28" ht="13" x14ac:dyDescent="0.15">
      <c r="A243" s="30"/>
      <c r="B243" s="31"/>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c r="AB243" s="30"/>
    </row>
    <row r="244" spans="1:28" ht="13" x14ac:dyDescent="0.15">
      <c r="A244" s="30"/>
      <c r="B244" s="31"/>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row>
    <row r="245" spans="1:28" ht="13" x14ac:dyDescent="0.15">
      <c r="A245" s="30"/>
      <c r="B245" s="31"/>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c r="AB245" s="30"/>
    </row>
    <row r="246" spans="1:28" ht="13" x14ac:dyDescent="0.15">
      <c r="A246" s="30"/>
      <c r="B246" s="31"/>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row>
    <row r="247" spans="1:28" ht="13" x14ac:dyDescent="0.15">
      <c r="A247" s="30"/>
      <c r="B247" s="31"/>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row>
    <row r="248" spans="1:28" ht="13" x14ac:dyDescent="0.15">
      <c r="A248" s="30"/>
      <c r="B248" s="31"/>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row>
    <row r="249" spans="1:28" ht="13" x14ac:dyDescent="0.15">
      <c r="A249" s="30"/>
      <c r="B249" s="31"/>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c r="AB249" s="30"/>
    </row>
    <row r="250" spans="1:28" ht="13" x14ac:dyDescent="0.15">
      <c r="A250" s="30"/>
      <c r="B250" s="31"/>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row>
    <row r="251" spans="1:28" ht="13" x14ac:dyDescent="0.15">
      <c r="A251" s="30"/>
      <c r="B251" s="31"/>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c r="AB251" s="30"/>
    </row>
    <row r="252" spans="1:28" ht="13" x14ac:dyDescent="0.15">
      <c r="A252" s="30"/>
      <c r="B252" s="31"/>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c r="AB252" s="30"/>
    </row>
    <row r="253" spans="1:28" ht="13" x14ac:dyDescent="0.15">
      <c r="A253" s="30"/>
      <c r="B253" s="31"/>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row>
    <row r="254" spans="1:28" ht="13" x14ac:dyDescent="0.15">
      <c r="A254" s="30"/>
      <c r="B254" s="31"/>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c r="AB254" s="30"/>
    </row>
    <row r="255" spans="1:28" ht="13" x14ac:dyDescent="0.15">
      <c r="A255" s="30"/>
      <c r="B255" s="31"/>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c r="AB255" s="30"/>
    </row>
    <row r="256" spans="1:28" ht="13" x14ac:dyDescent="0.15">
      <c r="A256" s="30"/>
      <c r="B256" s="31"/>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row>
    <row r="257" spans="1:28" ht="13" x14ac:dyDescent="0.15">
      <c r="A257" s="30"/>
      <c r="B257" s="31"/>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c r="AB257" s="30"/>
    </row>
    <row r="258" spans="1:28" ht="13" x14ac:dyDescent="0.15">
      <c r="A258" s="30"/>
      <c r="B258" s="31"/>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c r="AB258" s="30"/>
    </row>
    <row r="259" spans="1:28" ht="13" x14ac:dyDescent="0.15">
      <c r="A259" s="30"/>
      <c r="B259" s="31"/>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c r="AB259" s="30"/>
    </row>
    <row r="260" spans="1:28" ht="13" x14ac:dyDescent="0.15">
      <c r="A260" s="30"/>
      <c r="B260" s="31"/>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c r="AB260" s="30"/>
    </row>
    <row r="261" spans="1:28" ht="13" x14ac:dyDescent="0.15">
      <c r="A261" s="30"/>
      <c r="B261" s="31"/>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c r="AB261" s="30"/>
    </row>
    <row r="262" spans="1:28" ht="13" x14ac:dyDescent="0.15">
      <c r="A262" s="30"/>
      <c r="B262" s="31"/>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row>
    <row r="263" spans="1:28" ht="13" x14ac:dyDescent="0.15">
      <c r="A263" s="30"/>
      <c r="B263" s="31"/>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c r="AB263" s="30"/>
    </row>
    <row r="264" spans="1:28" ht="13" x14ac:dyDescent="0.15">
      <c r="A264" s="30"/>
      <c r="B264" s="31"/>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c r="AB264" s="30"/>
    </row>
    <row r="265" spans="1:28" ht="13" x14ac:dyDescent="0.15">
      <c r="A265" s="30"/>
      <c r="B265" s="31"/>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c r="AB265" s="30"/>
    </row>
    <row r="266" spans="1:28" ht="13" x14ac:dyDescent="0.15">
      <c r="A266" s="30"/>
      <c r="B266" s="31"/>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row>
    <row r="267" spans="1:28" ht="13" x14ac:dyDescent="0.15">
      <c r="A267" s="30"/>
      <c r="B267" s="31"/>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row>
    <row r="268" spans="1:28" ht="13" x14ac:dyDescent="0.15">
      <c r="A268" s="30"/>
      <c r="B268" s="31"/>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c r="AB268" s="30"/>
    </row>
    <row r="269" spans="1:28" ht="13" x14ac:dyDescent="0.15">
      <c r="A269" s="30"/>
      <c r="B269" s="31"/>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c r="AB269" s="30"/>
    </row>
    <row r="270" spans="1:28" ht="13" x14ac:dyDescent="0.15">
      <c r="A270" s="30"/>
      <c r="B270" s="31"/>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c r="AB270" s="30"/>
    </row>
    <row r="271" spans="1:28" ht="13" x14ac:dyDescent="0.15">
      <c r="A271" s="30"/>
      <c r="B271" s="31"/>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c r="AB271" s="30"/>
    </row>
    <row r="272" spans="1:28" ht="13" x14ac:dyDescent="0.15">
      <c r="A272" s="30"/>
      <c r="B272" s="31"/>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c r="AB272" s="30"/>
    </row>
    <row r="273" spans="1:28" ht="13" x14ac:dyDescent="0.15">
      <c r="A273" s="30"/>
      <c r="B273" s="31"/>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c r="AB273" s="30"/>
    </row>
    <row r="274" spans="1:28" ht="13" x14ac:dyDescent="0.15">
      <c r="A274" s="30"/>
      <c r="B274" s="31"/>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c r="AB274" s="30"/>
    </row>
    <row r="275" spans="1:28" ht="13" x14ac:dyDescent="0.15">
      <c r="A275" s="30"/>
      <c r="B275" s="31"/>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c r="AB275" s="30"/>
    </row>
    <row r="276" spans="1:28" ht="13" x14ac:dyDescent="0.15">
      <c r="A276" s="30"/>
      <c r="B276" s="31"/>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row>
    <row r="277" spans="1:28" ht="13" x14ac:dyDescent="0.15">
      <c r="A277" s="30"/>
      <c r="B277" s="31"/>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c r="AB277" s="30"/>
    </row>
    <row r="278" spans="1:28" ht="13" x14ac:dyDescent="0.15">
      <c r="A278" s="30"/>
      <c r="B278" s="31"/>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c r="AB278" s="30"/>
    </row>
    <row r="279" spans="1:28" ht="13" x14ac:dyDescent="0.15">
      <c r="A279" s="30"/>
      <c r="B279" s="31"/>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c r="AB279" s="30"/>
    </row>
    <row r="280" spans="1:28" ht="13" x14ac:dyDescent="0.15">
      <c r="A280" s="30"/>
      <c r="B280" s="31"/>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c r="AB280" s="30"/>
    </row>
    <row r="281" spans="1:28" ht="13" x14ac:dyDescent="0.15">
      <c r="A281" s="30"/>
      <c r="B281" s="31"/>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c r="AB281" s="30"/>
    </row>
    <row r="282" spans="1:28" ht="13" x14ac:dyDescent="0.15">
      <c r="A282" s="30"/>
      <c r="B282" s="31"/>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c r="AB282" s="30"/>
    </row>
    <row r="283" spans="1:28" ht="13" x14ac:dyDescent="0.15">
      <c r="A283" s="30"/>
      <c r="B283" s="31"/>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c r="AB283" s="30"/>
    </row>
    <row r="284" spans="1:28" ht="13" x14ac:dyDescent="0.15">
      <c r="A284" s="30"/>
      <c r="B284" s="31"/>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row>
    <row r="285" spans="1:28" ht="13" x14ac:dyDescent="0.15">
      <c r="A285" s="30"/>
      <c r="B285" s="31"/>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c r="AB285" s="30"/>
    </row>
    <row r="286" spans="1:28" ht="13" x14ac:dyDescent="0.15">
      <c r="A286" s="30"/>
      <c r="B286" s="31"/>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row>
    <row r="287" spans="1:28" ht="13" x14ac:dyDescent="0.15">
      <c r="A287" s="30"/>
      <c r="B287" s="31"/>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c r="AB287" s="30"/>
    </row>
    <row r="288" spans="1:28" ht="13" x14ac:dyDescent="0.15">
      <c r="A288" s="30"/>
      <c r="B288" s="31"/>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c r="AB288" s="30"/>
    </row>
    <row r="289" spans="1:28" ht="13" x14ac:dyDescent="0.15">
      <c r="A289" s="30"/>
      <c r="B289" s="31"/>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c r="AB289" s="30"/>
    </row>
    <row r="290" spans="1:28" ht="13" x14ac:dyDescent="0.15">
      <c r="A290" s="30"/>
      <c r="B290" s="31"/>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c r="AB290" s="30"/>
    </row>
    <row r="291" spans="1:28" ht="13" x14ac:dyDescent="0.15">
      <c r="A291" s="30"/>
      <c r="B291" s="31"/>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c r="AB291" s="30"/>
    </row>
    <row r="292" spans="1:28" ht="13" x14ac:dyDescent="0.15">
      <c r="A292" s="30"/>
      <c r="B292" s="31"/>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c r="AB292" s="30"/>
    </row>
    <row r="293" spans="1:28" ht="13" x14ac:dyDescent="0.15">
      <c r="A293" s="30"/>
      <c r="B293" s="31"/>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c r="AB293" s="30"/>
    </row>
    <row r="294" spans="1:28" ht="13" x14ac:dyDescent="0.15">
      <c r="A294" s="30"/>
      <c r="B294" s="31"/>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c r="AB294" s="30"/>
    </row>
    <row r="295" spans="1:28" ht="13" x14ac:dyDescent="0.15">
      <c r="A295" s="30"/>
      <c r="B295" s="31"/>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c r="AB295" s="30"/>
    </row>
    <row r="296" spans="1:28" ht="13" x14ac:dyDescent="0.15">
      <c r="A296" s="30"/>
      <c r="B296" s="31"/>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row>
    <row r="297" spans="1:28" ht="13" x14ac:dyDescent="0.15">
      <c r="A297" s="30"/>
      <c r="B297" s="31"/>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c r="AB297" s="30"/>
    </row>
    <row r="298" spans="1:28" ht="13" x14ac:dyDescent="0.15">
      <c r="A298" s="30"/>
      <c r="B298" s="31"/>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c r="AB298" s="30"/>
    </row>
    <row r="299" spans="1:28" ht="13" x14ac:dyDescent="0.15">
      <c r="A299" s="30"/>
      <c r="B299" s="31"/>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c r="AB299" s="30"/>
    </row>
    <row r="300" spans="1:28" ht="13" x14ac:dyDescent="0.15">
      <c r="A300" s="30"/>
      <c r="B300" s="31"/>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c r="AB300" s="30"/>
    </row>
    <row r="301" spans="1:28" ht="13" x14ac:dyDescent="0.15">
      <c r="A301" s="30"/>
      <c r="B301" s="31"/>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c r="AB301" s="30"/>
    </row>
    <row r="302" spans="1:28" ht="13" x14ac:dyDescent="0.15">
      <c r="A302" s="30"/>
      <c r="B302" s="31"/>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c r="AB302" s="30"/>
    </row>
    <row r="303" spans="1:28" ht="13" x14ac:dyDescent="0.15">
      <c r="A303" s="30"/>
      <c r="B303" s="31"/>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c r="AB303" s="30"/>
    </row>
    <row r="304" spans="1:28" ht="13" x14ac:dyDescent="0.15">
      <c r="A304" s="30"/>
      <c r="B304" s="31"/>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c r="AB304" s="30"/>
    </row>
    <row r="305" spans="1:28" ht="13" x14ac:dyDescent="0.15">
      <c r="A305" s="30"/>
      <c r="B305" s="31"/>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c r="AB305" s="30"/>
    </row>
    <row r="306" spans="1:28" ht="13" x14ac:dyDescent="0.15">
      <c r="A306" s="30"/>
      <c r="B306" s="31"/>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row>
    <row r="307" spans="1:28" ht="13" x14ac:dyDescent="0.15">
      <c r="A307" s="30"/>
      <c r="B307" s="31"/>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c r="AB307" s="30"/>
    </row>
    <row r="308" spans="1:28" ht="13" x14ac:dyDescent="0.15">
      <c r="A308" s="30"/>
      <c r="B308" s="31"/>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c r="AB308" s="30"/>
    </row>
    <row r="309" spans="1:28" ht="13" x14ac:dyDescent="0.15">
      <c r="A309" s="30"/>
      <c r="B309" s="31"/>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c r="AB309" s="30"/>
    </row>
    <row r="310" spans="1:28" ht="13" x14ac:dyDescent="0.15">
      <c r="A310" s="30"/>
      <c r="B310" s="31"/>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c r="AB310" s="30"/>
    </row>
    <row r="311" spans="1:28" ht="13" x14ac:dyDescent="0.15">
      <c r="A311" s="30"/>
      <c r="B311" s="31"/>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c r="AB311" s="30"/>
    </row>
    <row r="312" spans="1:28" ht="13" x14ac:dyDescent="0.15">
      <c r="A312" s="30"/>
      <c r="B312" s="31"/>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c r="AB312" s="30"/>
    </row>
    <row r="313" spans="1:28" ht="13" x14ac:dyDescent="0.15">
      <c r="A313" s="30"/>
      <c r="B313" s="31"/>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c r="AB313" s="30"/>
    </row>
    <row r="314" spans="1:28" ht="13" x14ac:dyDescent="0.15">
      <c r="A314" s="30"/>
      <c r="B314" s="31"/>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c r="AB314" s="30"/>
    </row>
    <row r="315" spans="1:28" ht="13" x14ac:dyDescent="0.15">
      <c r="A315" s="30"/>
      <c r="B315" s="31"/>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row>
    <row r="316" spans="1:28" ht="13" x14ac:dyDescent="0.15">
      <c r="A316" s="30"/>
      <c r="B316" s="31"/>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row>
    <row r="317" spans="1:28" ht="13" x14ac:dyDescent="0.15">
      <c r="A317" s="30"/>
      <c r="B317" s="31"/>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row>
    <row r="318" spans="1:28" ht="13" x14ac:dyDescent="0.15">
      <c r="A318" s="30"/>
      <c r="B318" s="31"/>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row>
    <row r="319" spans="1:28" ht="13" x14ac:dyDescent="0.15">
      <c r="A319" s="30"/>
      <c r="B319" s="31"/>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row>
    <row r="320" spans="1:28" ht="13" x14ac:dyDescent="0.15">
      <c r="A320" s="30"/>
      <c r="B320" s="31"/>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row>
    <row r="321" spans="1:28" ht="13" x14ac:dyDescent="0.15">
      <c r="A321" s="30"/>
      <c r="B321" s="31"/>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row>
    <row r="322" spans="1:28" ht="13" x14ac:dyDescent="0.15">
      <c r="A322" s="30"/>
      <c r="B322" s="31"/>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row>
    <row r="323" spans="1:28" ht="13" x14ac:dyDescent="0.15">
      <c r="A323" s="30"/>
      <c r="B323" s="31"/>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row>
    <row r="324" spans="1:28" ht="13" x14ac:dyDescent="0.15">
      <c r="A324" s="30"/>
      <c r="B324" s="31"/>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row>
    <row r="325" spans="1:28" ht="13" x14ac:dyDescent="0.15">
      <c r="A325" s="30"/>
      <c r="B325" s="31"/>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row>
    <row r="326" spans="1:28" ht="13" x14ac:dyDescent="0.15">
      <c r="A326" s="30"/>
      <c r="B326" s="31"/>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row>
    <row r="327" spans="1:28" ht="13" x14ac:dyDescent="0.15">
      <c r="A327" s="30"/>
      <c r="B327" s="31"/>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row>
    <row r="328" spans="1:28" ht="13" x14ac:dyDescent="0.15">
      <c r="A328" s="30"/>
      <c r="B328" s="31"/>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row>
    <row r="329" spans="1:28" ht="13" x14ac:dyDescent="0.15">
      <c r="A329" s="30"/>
      <c r="B329" s="31"/>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row>
    <row r="330" spans="1:28" ht="13" x14ac:dyDescent="0.15">
      <c r="A330" s="30"/>
      <c r="B330" s="31"/>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row>
    <row r="331" spans="1:28" ht="13" x14ac:dyDescent="0.15">
      <c r="A331" s="30"/>
      <c r="B331" s="31"/>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row>
    <row r="332" spans="1:28" ht="13" x14ac:dyDescent="0.15">
      <c r="A332" s="30"/>
      <c r="B332" s="31"/>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row>
    <row r="333" spans="1:28" ht="13" x14ac:dyDescent="0.15">
      <c r="A333" s="30"/>
      <c r="B333" s="31"/>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c r="AB333" s="30"/>
    </row>
    <row r="334" spans="1:28" ht="13" x14ac:dyDescent="0.15">
      <c r="A334" s="30"/>
      <c r="B334" s="31"/>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row>
    <row r="335" spans="1:28" ht="13" x14ac:dyDescent="0.15">
      <c r="A335" s="30"/>
      <c r="B335" s="31"/>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row>
    <row r="336" spans="1:28" ht="13" x14ac:dyDescent="0.15">
      <c r="A336" s="30"/>
      <c r="B336" s="31"/>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row>
    <row r="337" spans="1:28" ht="13" x14ac:dyDescent="0.15">
      <c r="A337" s="30"/>
      <c r="B337" s="31"/>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c r="AB337" s="30"/>
    </row>
    <row r="338" spans="1:28" ht="13" x14ac:dyDescent="0.15">
      <c r="A338" s="30"/>
      <c r="B338" s="31"/>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c r="AB338" s="30"/>
    </row>
    <row r="339" spans="1:28" ht="13" x14ac:dyDescent="0.15">
      <c r="A339" s="30"/>
      <c r="B339" s="31"/>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c r="AB339" s="30"/>
    </row>
    <row r="340" spans="1:28" ht="13" x14ac:dyDescent="0.15">
      <c r="A340" s="30"/>
      <c r="B340" s="31"/>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c r="AB340" s="30"/>
    </row>
    <row r="341" spans="1:28" ht="13" x14ac:dyDescent="0.15">
      <c r="A341" s="30"/>
      <c r="B341" s="31"/>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row>
    <row r="342" spans="1:28" ht="13" x14ac:dyDescent="0.15">
      <c r="A342" s="30"/>
      <c r="B342" s="31"/>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row>
    <row r="343" spans="1:28" ht="13" x14ac:dyDescent="0.15">
      <c r="A343" s="30"/>
      <c r="B343" s="31"/>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row>
    <row r="344" spans="1:28" ht="13" x14ac:dyDescent="0.15">
      <c r="A344" s="30"/>
      <c r="B344" s="31"/>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row>
    <row r="345" spans="1:28" ht="13" x14ac:dyDescent="0.15">
      <c r="A345" s="30"/>
      <c r="B345" s="31"/>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row>
    <row r="346" spans="1:28" ht="13" x14ac:dyDescent="0.15">
      <c r="A346" s="30"/>
      <c r="B346" s="31"/>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row>
    <row r="347" spans="1:28" ht="13" x14ac:dyDescent="0.15">
      <c r="A347" s="30"/>
      <c r="B347" s="31"/>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row>
    <row r="348" spans="1:28" ht="13" x14ac:dyDescent="0.15">
      <c r="A348" s="30"/>
      <c r="B348" s="31"/>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row>
    <row r="349" spans="1:28" ht="13" x14ac:dyDescent="0.15">
      <c r="A349" s="30"/>
      <c r="B349" s="31"/>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row>
    <row r="350" spans="1:28" ht="13" x14ac:dyDescent="0.15">
      <c r="A350" s="30"/>
      <c r="B350" s="31"/>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row>
    <row r="351" spans="1:28" ht="13" x14ac:dyDescent="0.15">
      <c r="A351" s="30"/>
      <c r="B351" s="31"/>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row>
    <row r="352" spans="1:28" ht="13" x14ac:dyDescent="0.15">
      <c r="A352" s="30"/>
      <c r="B352" s="31"/>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row>
    <row r="353" spans="1:28" ht="13" x14ac:dyDescent="0.15">
      <c r="A353" s="30"/>
      <c r="B353" s="31"/>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row>
    <row r="354" spans="1:28" ht="13" x14ac:dyDescent="0.15">
      <c r="A354" s="30"/>
      <c r="B354" s="31"/>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row>
    <row r="355" spans="1:28" ht="13" x14ac:dyDescent="0.15">
      <c r="A355" s="30"/>
      <c r="B355" s="31"/>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row>
    <row r="356" spans="1:28" ht="13" x14ac:dyDescent="0.15">
      <c r="A356" s="30"/>
      <c r="B356" s="31"/>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row>
    <row r="357" spans="1:28" ht="13" x14ac:dyDescent="0.15">
      <c r="A357" s="30"/>
      <c r="B357" s="31"/>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row>
    <row r="358" spans="1:28" ht="13" x14ac:dyDescent="0.15">
      <c r="A358" s="30"/>
      <c r="B358" s="31"/>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row>
    <row r="359" spans="1:28" ht="13" x14ac:dyDescent="0.15">
      <c r="A359" s="30"/>
      <c r="B359" s="31"/>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row>
    <row r="360" spans="1:28" ht="13" x14ac:dyDescent="0.15">
      <c r="A360" s="30"/>
      <c r="B360" s="31"/>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row>
    <row r="361" spans="1:28" ht="13" x14ac:dyDescent="0.15">
      <c r="A361" s="30"/>
      <c r="B361" s="31"/>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row>
    <row r="362" spans="1:28" ht="13" x14ac:dyDescent="0.15">
      <c r="A362" s="30"/>
      <c r="B362" s="31"/>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row>
    <row r="363" spans="1:28" ht="13" x14ac:dyDescent="0.15">
      <c r="A363" s="30"/>
      <c r="B363" s="31"/>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row>
    <row r="364" spans="1:28" ht="13" x14ac:dyDescent="0.15">
      <c r="A364" s="30"/>
      <c r="B364" s="31"/>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row>
    <row r="365" spans="1:28" ht="13" x14ac:dyDescent="0.15">
      <c r="A365" s="30"/>
      <c r="B365" s="31"/>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row>
    <row r="366" spans="1:28" ht="13" x14ac:dyDescent="0.15">
      <c r="A366" s="30"/>
      <c r="B366" s="31"/>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row>
    <row r="367" spans="1:28" ht="13" x14ac:dyDescent="0.15">
      <c r="A367" s="30"/>
      <c r="B367" s="31"/>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row>
    <row r="368" spans="1:28" ht="13" x14ac:dyDescent="0.15">
      <c r="A368" s="30"/>
      <c r="B368" s="31"/>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row>
    <row r="369" spans="1:28" ht="13" x14ac:dyDescent="0.15">
      <c r="A369" s="30"/>
      <c r="B369" s="31"/>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row>
    <row r="370" spans="1:28" ht="13" x14ac:dyDescent="0.15">
      <c r="A370" s="30"/>
      <c r="B370" s="31"/>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row>
    <row r="371" spans="1:28" ht="13" x14ac:dyDescent="0.15">
      <c r="A371" s="30"/>
      <c r="B371" s="31"/>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row>
    <row r="372" spans="1:28" ht="13" x14ac:dyDescent="0.15">
      <c r="A372" s="30"/>
      <c r="B372" s="31"/>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row>
    <row r="373" spans="1:28" ht="13" x14ac:dyDescent="0.15">
      <c r="A373" s="30"/>
      <c r="B373" s="31"/>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row>
    <row r="374" spans="1:28" ht="13" x14ac:dyDescent="0.15">
      <c r="A374" s="30"/>
      <c r="B374" s="31"/>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row>
    <row r="375" spans="1:28" ht="13" x14ac:dyDescent="0.15">
      <c r="A375" s="30"/>
      <c r="B375" s="31"/>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row>
    <row r="376" spans="1:28" ht="13" x14ac:dyDescent="0.15">
      <c r="A376" s="30"/>
      <c r="B376" s="31"/>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row>
    <row r="377" spans="1:28" ht="13" x14ac:dyDescent="0.15">
      <c r="A377" s="30"/>
      <c r="B377" s="31"/>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row>
    <row r="378" spans="1:28" ht="13" x14ac:dyDescent="0.15">
      <c r="A378" s="30"/>
      <c r="B378" s="31"/>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row>
    <row r="379" spans="1:28" ht="13" x14ac:dyDescent="0.15">
      <c r="A379" s="30"/>
      <c r="B379" s="31"/>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row>
    <row r="380" spans="1:28" ht="13" x14ac:dyDescent="0.15">
      <c r="A380" s="30"/>
      <c r="B380" s="31"/>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row>
    <row r="381" spans="1:28" ht="13" x14ac:dyDescent="0.15">
      <c r="A381" s="30"/>
      <c r="B381" s="31"/>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row>
    <row r="382" spans="1:28" ht="13" x14ac:dyDescent="0.15">
      <c r="A382" s="30"/>
      <c r="B382" s="31"/>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row>
    <row r="383" spans="1:28" ht="13" x14ac:dyDescent="0.15">
      <c r="A383" s="30"/>
      <c r="B383" s="31"/>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row>
    <row r="384" spans="1:28" ht="13" x14ac:dyDescent="0.15">
      <c r="A384" s="30"/>
      <c r="B384" s="31"/>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row>
    <row r="385" spans="1:28" ht="13" x14ac:dyDescent="0.15">
      <c r="A385" s="30"/>
      <c r="B385" s="31"/>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row>
    <row r="386" spans="1:28" ht="13" x14ac:dyDescent="0.15">
      <c r="A386" s="30"/>
      <c r="B386" s="31"/>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row>
    <row r="387" spans="1:28" ht="13" x14ac:dyDescent="0.15">
      <c r="A387" s="30"/>
      <c r="B387" s="31"/>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row>
    <row r="388" spans="1:28" ht="13" x14ac:dyDescent="0.15">
      <c r="A388" s="30"/>
      <c r="B388" s="31"/>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row>
    <row r="389" spans="1:28" ht="13" x14ac:dyDescent="0.15">
      <c r="A389" s="30"/>
      <c r="B389" s="31"/>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row>
    <row r="390" spans="1:28" ht="13" x14ac:dyDescent="0.15">
      <c r="A390" s="30"/>
      <c r="B390" s="31"/>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row>
    <row r="391" spans="1:28" ht="13" x14ac:dyDescent="0.15">
      <c r="A391" s="30"/>
      <c r="B391" s="31"/>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row>
    <row r="392" spans="1:28" ht="13" x14ac:dyDescent="0.15">
      <c r="A392" s="30"/>
      <c r="B392" s="31"/>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row>
    <row r="393" spans="1:28" ht="13" x14ac:dyDescent="0.15">
      <c r="A393" s="30"/>
      <c r="B393" s="31"/>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row>
    <row r="394" spans="1:28" ht="13" x14ac:dyDescent="0.15">
      <c r="A394" s="30"/>
      <c r="B394" s="31"/>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row>
    <row r="395" spans="1:28" ht="13" x14ac:dyDescent="0.15">
      <c r="A395" s="30"/>
      <c r="B395" s="31"/>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row>
    <row r="396" spans="1:28" ht="13" x14ac:dyDescent="0.15">
      <c r="A396" s="30"/>
      <c r="B396" s="31"/>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row>
    <row r="397" spans="1:28" ht="13" x14ac:dyDescent="0.15">
      <c r="A397" s="30"/>
      <c r="B397" s="31"/>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row>
    <row r="398" spans="1:28" ht="13" x14ac:dyDescent="0.15">
      <c r="A398" s="30"/>
      <c r="B398" s="31"/>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row>
    <row r="399" spans="1:28" ht="13" x14ac:dyDescent="0.15">
      <c r="A399" s="30"/>
      <c r="B399" s="31"/>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row>
    <row r="400" spans="1:28" ht="13" x14ac:dyDescent="0.15">
      <c r="A400" s="30"/>
      <c r="B400" s="31"/>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row>
    <row r="401" spans="1:28" ht="13" x14ac:dyDescent="0.15">
      <c r="A401" s="30"/>
      <c r="B401" s="31"/>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row>
    <row r="402" spans="1:28" ht="13" x14ac:dyDescent="0.15">
      <c r="A402" s="30"/>
      <c r="B402" s="31"/>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c r="AB402" s="30"/>
    </row>
    <row r="403" spans="1:28" ht="13" x14ac:dyDescent="0.15">
      <c r="A403" s="30"/>
      <c r="B403" s="31"/>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c r="AB403" s="30"/>
    </row>
    <row r="404" spans="1:28" ht="13" x14ac:dyDescent="0.15">
      <c r="A404" s="30"/>
      <c r="B404" s="31"/>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c r="AB404" s="30"/>
    </row>
    <row r="405" spans="1:28" ht="13" x14ac:dyDescent="0.15">
      <c r="A405" s="30"/>
      <c r="B405" s="31"/>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c r="AB405" s="30"/>
    </row>
    <row r="406" spans="1:28" ht="13" x14ac:dyDescent="0.15">
      <c r="A406" s="30"/>
      <c r="B406" s="31"/>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row>
    <row r="407" spans="1:28" ht="13" x14ac:dyDescent="0.15">
      <c r="A407" s="30"/>
      <c r="B407" s="31"/>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c r="AB407" s="30"/>
    </row>
    <row r="408" spans="1:28" ht="13" x14ac:dyDescent="0.15">
      <c r="A408" s="30"/>
      <c r="B408" s="31"/>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c r="AB408" s="30"/>
    </row>
    <row r="409" spans="1:28" ht="13" x14ac:dyDescent="0.15">
      <c r="A409" s="30"/>
      <c r="B409" s="31"/>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c r="AB409" s="30"/>
    </row>
    <row r="410" spans="1:28" ht="13" x14ac:dyDescent="0.15">
      <c r="A410" s="30"/>
      <c r="B410" s="31"/>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c r="AB410" s="30"/>
    </row>
    <row r="411" spans="1:28" ht="13" x14ac:dyDescent="0.15">
      <c r="A411" s="30"/>
      <c r="B411" s="31"/>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c r="AB411" s="30"/>
    </row>
    <row r="412" spans="1:28" ht="13" x14ac:dyDescent="0.15">
      <c r="A412" s="30"/>
      <c r="B412" s="31"/>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row>
    <row r="413" spans="1:28" ht="13" x14ac:dyDescent="0.15">
      <c r="A413" s="30"/>
      <c r="B413" s="31"/>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c r="AB413" s="30"/>
    </row>
    <row r="414" spans="1:28" ht="13" x14ac:dyDescent="0.15">
      <c r="A414" s="30"/>
      <c r="B414" s="31"/>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c r="AB414" s="30"/>
    </row>
    <row r="415" spans="1:28" ht="13" x14ac:dyDescent="0.15">
      <c r="A415" s="30"/>
      <c r="B415" s="31"/>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c r="AB415" s="30"/>
    </row>
    <row r="416" spans="1:28" ht="13" x14ac:dyDescent="0.15">
      <c r="A416" s="30"/>
      <c r="B416" s="31"/>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row>
    <row r="417" spans="1:28" ht="13" x14ac:dyDescent="0.15">
      <c r="A417" s="30"/>
      <c r="B417" s="31"/>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c r="AB417" s="30"/>
    </row>
    <row r="418" spans="1:28" ht="13" x14ac:dyDescent="0.15">
      <c r="A418" s="30"/>
      <c r="B418" s="31"/>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c r="AB418" s="30"/>
    </row>
    <row r="419" spans="1:28" ht="13" x14ac:dyDescent="0.15">
      <c r="A419" s="30"/>
      <c r="B419" s="31"/>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c r="AB419" s="30"/>
    </row>
    <row r="420" spans="1:28" ht="13" x14ac:dyDescent="0.15">
      <c r="A420" s="30"/>
      <c r="B420" s="31"/>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c r="AB420" s="30"/>
    </row>
    <row r="421" spans="1:28" ht="13" x14ac:dyDescent="0.15">
      <c r="A421" s="30"/>
      <c r="B421" s="31"/>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c r="AB421" s="30"/>
    </row>
    <row r="422" spans="1:28" ht="13" x14ac:dyDescent="0.15">
      <c r="A422" s="30"/>
      <c r="B422" s="31"/>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c r="AB422" s="30"/>
    </row>
    <row r="423" spans="1:28" ht="13" x14ac:dyDescent="0.15">
      <c r="A423" s="30"/>
      <c r="B423" s="31"/>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row>
    <row r="424" spans="1:28" ht="13" x14ac:dyDescent="0.15">
      <c r="A424" s="30"/>
      <c r="B424" s="31"/>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c r="AB424" s="30"/>
    </row>
    <row r="425" spans="1:28" ht="13" x14ac:dyDescent="0.15">
      <c r="A425" s="30"/>
      <c r="B425" s="31"/>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c r="AB425" s="30"/>
    </row>
    <row r="426" spans="1:28" ht="13" x14ac:dyDescent="0.15">
      <c r="A426" s="30"/>
      <c r="B426" s="31"/>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row>
    <row r="427" spans="1:28" ht="13" x14ac:dyDescent="0.15">
      <c r="A427" s="30"/>
      <c r="B427" s="31"/>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row>
    <row r="428" spans="1:28" ht="13" x14ac:dyDescent="0.15">
      <c r="A428" s="30"/>
      <c r="B428" s="31"/>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row>
    <row r="429" spans="1:28" ht="13" x14ac:dyDescent="0.15">
      <c r="A429" s="30"/>
      <c r="B429" s="31"/>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c r="AB429" s="30"/>
    </row>
    <row r="430" spans="1:28" ht="13" x14ac:dyDescent="0.15">
      <c r="A430" s="30"/>
      <c r="B430" s="31"/>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c r="AB430" s="30"/>
    </row>
    <row r="431" spans="1:28" ht="13" x14ac:dyDescent="0.15">
      <c r="A431" s="30"/>
      <c r="B431" s="31"/>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c r="AB431" s="30"/>
    </row>
    <row r="432" spans="1:28" ht="13" x14ac:dyDescent="0.15">
      <c r="A432" s="30"/>
      <c r="B432" s="31"/>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row>
    <row r="433" spans="1:28" ht="13" x14ac:dyDescent="0.15">
      <c r="A433" s="30"/>
      <c r="B433" s="31"/>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row>
    <row r="434" spans="1:28" ht="13" x14ac:dyDescent="0.15">
      <c r="A434" s="30"/>
      <c r="B434" s="31"/>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row>
    <row r="435" spans="1:28" ht="13" x14ac:dyDescent="0.15">
      <c r="A435" s="30"/>
      <c r="B435" s="31"/>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row>
    <row r="436" spans="1:28" ht="13" x14ac:dyDescent="0.15">
      <c r="A436" s="30"/>
      <c r="B436" s="31"/>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row>
    <row r="437" spans="1:28" ht="13" x14ac:dyDescent="0.15">
      <c r="A437" s="30"/>
      <c r="B437" s="31"/>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row>
    <row r="438" spans="1:28" ht="13" x14ac:dyDescent="0.15">
      <c r="A438" s="30"/>
      <c r="B438" s="31"/>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c r="AB438" s="30"/>
    </row>
    <row r="439" spans="1:28" ht="13" x14ac:dyDescent="0.15">
      <c r="A439" s="30"/>
      <c r="B439" s="31"/>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c r="AB439" s="30"/>
    </row>
    <row r="440" spans="1:28" ht="13" x14ac:dyDescent="0.15">
      <c r="A440" s="30"/>
      <c r="B440" s="31"/>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row>
    <row r="441" spans="1:28" ht="13" x14ac:dyDescent="0.15">
      <c r="A441" s="30"/>
      <c r="B441" s="31"/>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c r="AB441" s="30"/>
    </row>
    <row r="442" spans="1:28" ht="13" x14ac:dyDescent="0.15">
      <c r="A442" s="30"/>
      <c r="B442" s="31"/>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c r="AB442" s="30"/>
    </row>
    <row r="443" spans="1:28" ht="13" x14ac:dyDescent="0.15">
      <c r="A443" s="30"/>
      <c r="B443" s="31"/>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c r="AB443" s="30"/>
    </row>
    <row r="444" spans="1:28" ht="13" x14ac:dyDescent="0.15">
      <c r="A444" s="30"/>
      <c r="B444" s="31"/>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c r="AB444" s="30"/>
    </row>
    <row r="445" spans="1:28" ht="13" x14ac:dyDescent="0.15">
      <c r="A445" s="30"/>
      <c r="B445" s="31"/>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c r="AB445" s="30"/>
    </row>
    <row r="446" spans="1:28" ht="13" x14ac:dyDescent="0.15">
      <c r="A446" s="30"/>
      <c r="B446" s="31"/>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row>
    <row r="447" spans="1:28" ht="13" x14ac:dyDescent="0.15">
      <c r="A447" s="30"/>
      <c r="B447" s="31"/>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row>
    <row r="448" spans="1:28" ht="13" x14ac:dyDescent="0.15">
      <c r="A448" s="30"/>
      <c r="B448" s="31"/>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row>
    <row r="449" spans="1:28" ht="13" x14ac:dyDescent="0.15">
      <c r="A449" s="30"/>
      <c r="B449" s="31"/>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c r="AB449" s="30"/>
    </row>
    <row r="450" spans="1:28" ht="13" x14ac:dyDescent="0.15">
      <c r="A450" s="30"/>
      <c r="B450" s="31"/>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row>
    <row r="451" spans="1:28" ht="13" x14ac:dyDescent="0.15">
      <c r="A451" s="30"/>
      <c r="B451" s="31"/>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c r="AB451" s="30"/>
    </row>
    <row r="452" spans="1:28" ht="13" x14ac:dyDescent="0.15">
      <c r="A452" s="30"/>
      <c r="B452" s="31"/>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row>
    <row r="453" spans="1:28" ht="13" x14ac:dyDescent="0.15">
      <c r="A453" s="30"/>
      <c r="B453" s="31"/>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row>
    <row r="454" spans="1:28" ht="13" x14ac:dyDescent="0.15">
      <c r="A454" s="30"/>
      <c r="B454" s="31"/>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row>
    <row r="455" spans="1:28" ht="13" x14ac:dyDescent="0.15">
      <c r="A455" s="30"/>
      <c r="B455" s="31"/>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row>
    <row r="456" spans="1:28" ht="13" x14ac:dyDescent="0.15">
      <c r="A456" s="30"/>
      <c r="B456" s="31"/>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row>
    <row r="457" spans="1:28" ht="13" x14ac:dyDescent="0.15">
      <c r="A457" s="30"/>
      <c r="B457" s="31"/>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row>
    <row r="458" spans="1:28" ht="13" x14ac:dyDescent="0.15">
      <c r="A458" s="30"/>
      <c r="B458" s="31"/>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row>
    <row r="459" spans="1:28" ht="13" x14ac:dyDescent="0.15">
      <c r="A459" s="30"/>
      <c r="B459" s="31"/>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row>
    <row r="460" spans="1:28" ht="13" x14ac:dyDescent="0.15">
      <c r="A460" s="30"/>
      <c r="B460" s="31"/>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row>
    <row r="461" spans="1:28" ht="13" x14ac:dyDescent="0.15">
      <c r="A461" s="30"/>
      <c r="B461" s="31"/>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row>
    <row r="462" spans="1:28" ht="13" x14ac:dyDescent="0.15">
      <c r="A462" s="30"/>
      <c r="B462" s="31"/>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row>
    <row r="463" spans="1:28" ht="13" x14ac:dyDescent="0.15">
      <c r="A463" s="30"/>
      <c r="B463" s="31"/>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row>
    <row r="464" spans="1:28" ht="13" x14ac:dyDescent="0.15">
      <c r="A464" s="30"/>
      <c r="B464" s="31"/>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row>
    <row r="465" spans="1:28" ht="13" x14ac:dyDescent="0.15">
      <c r="A465" s="30"/>
      <c r="B465" s="31"/>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row>
    <row r="466" spans="1:28" ht="13" x14ac:dyDescent="0.15">
      <c r="A466" s="30"/>
      <c r="B466" s="31"/>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row>
    <row r="467" spans="1:28" ht="13" x14ac:dyDescent="0.15">
      <c r="A467" s="30"/>
      <c r="B467" s="31"/>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row>
    <row r="468" spans="1:28" ht="13" x14ac:dyDescent="0.15">
      <c r="A468" s="30"/>
      <c r="B468" s="31"/>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row>
    <row r="469" spans="1:28" ht="13" x14ac:dyDescent="0.15">
      <c r="A469" s="30"/>
      <c r="B469" s="31"/>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row>
    <row r="470" spans="1:28" ht="13" x14ac:dyDescent="0.15">
      <c r="A470" s="30"/>
      <c r="B470" s="31"/>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row>
    <row r="471" spans="1:28" ht="13" x14ac:dyDescent="0.15">
      <c r="A471" s="30"/>
      <c r="B471" s="31"/>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row>
    <row r="472" spans="1:28" ht="13" x14ac:dyDescent="0.15">
      <c r="A472" s="30"/>
      <c r="B472" s="31"/>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row>
    <row r="473" spans="1:28" ht="13" x14ac:dyDescent="0.15">
      <c r="A473" s="30"/>
      <c r="B473" s="31"/>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row>
    <row r="474" spans="1:28" ht="13" x14ac:dyDescent="0.15">
      <c r="A474" s="30"/>
      <c r="B474" s="31"/>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row>
    <row r="475" spans="1:28" ht="13" x14ac:dyDescent="0.15">
      <c r="A475" s="30"/>
      <c r="B475" s="31"/>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row>
    <row r="476" spans="1:28" ht="13" x14ac:dyDescent="0.15">
      <c r="A476" s="30"/>
      <c r="B476" s="31"/>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row>
    <row r="477" spans="1:28" ht="13" x14ac:dyDescent="0.15">
      <c r="A477" s="30"/>
      <c r="B477" s="31"/>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row>
    <row r="478" spans="1:28" ht="13" x14ac:dyDescent="0.15">
      <c r="A478" s="30"/>
      <c r="B478" s="31"/>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row>
    <row r="479" spans="1:28" ht="13" x14ac:dyDescent="0.15">
      <c r="A479" s="30"/>
      <c r="B479" s="31"/>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row>
    <row r="480" spans="1:28" ht="13" x14ac:dyDescent="0.15">
      <c r="A480" s="30"/>
      <c r="B480" s="31"/>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row>
    <row r="481" spans="1:28" ht="13" x14ac:dyDescent="0.15">
      <c r="A481" s="30"/>
      <c r="B481" s="31"/>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row>
    <row r="482" spans="1:28" ht="13" x14ac:dyDescent="0.15">
      <c r="A482" s="30"/>
      <c r="B482" s="31"/>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row>
    <row r="483" spans="1:28" ht="13" x14ac:dyDescent="0.15">
      <c r="A483" s="30"/>
      <c r="B483" s="31"/>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row>
    <row r="484" spans="1:28" ht="13" x14ac:dyDescent="0.15">
      <c r="A484" s="30"/>
      <c r="B484" s="31"/>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row>
    <row r="485" spans="1:28" ht="13" x14ac:dyDescent="0.15">
      <c r="A485" s="30"/>
      <c r="B485" s="31"/>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row>
    <row r="486" spans="1:28" ht="13" x14ac:dyDescent="0.15">
      <c r="A486" s="30"/>
      <c r="B486" s="31"/>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row>
    <row r="487" spans="1:28" ht="13" x14ac:dyDescent="0.15">
      <c r="A487" s="30"/>
      <c r="B487" s="31"/>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row>
    <row r="488" spans="1:28" ht="13" x14ac:dyDescent="0.15">
      <c r="A488" s="30"/>
      <c r="B488" s="31"/>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row>
    <row r="489" spans="1:28" ht="13" x14ac:dyDescent="0.15">
      <c r="A489" s="30"/>
      <c r="B489" s="31"/>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row>
    <row r="490" spans="1:28" ht="13" x14ac:dyDescent="0.15">
      <c r="A490" s="30"/>
      <c r="B490" s="31"/>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c r="AA490" s="30"/>
      <c r="AB490" s="30"/>
    </row>
    <row r="491" spans="1:28" ht="13" x14ac:dyDescent="0.15">
      <c r="A491" s="30"/>
      <c r="B491" s="31"/>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c r="AA491" s="30"/>
      <c r="AB491" s="30"/>
    </row>
    <row r="492" spans="1:28" ht="13" x14ac:dyDescent="0.15">
      <c r="A492" s="30"/>
      <c r="B492" s="31"/>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c r="AA492" s="30"/>
      <c r="AB492" s="30"/>
    </row>
    <row r="493" spans="1:28" ht="13" x14ac:dyDescent="0.15">
      <c r="A493" s="30"/>
      <c r="B493" s="31"/>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c r="AA493" s="30"/>
      <c r="AB493" s="30"/>
    </row>
    <row r="494" spans="1:28" ht="13" x14ac:dyDescent="0.15">
      <c r="A494" s="30"/>
      <c r="B494" s="31"/>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c r="AA494" s="30"/>
      <c r="AB494" s="30"/>
    </row>
    <row r="495" spans="1:28" ht="13" x14ac:dyDescent="0.15">
      <c r="A495" s="30"/>
      <c r="B495" s="31"/>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c r="AA495" s="30"/>
      <c r="AB495" s="30"/>
    </row>
    <row r="496" spans="1:28" ht="13" x14ac:dyDescent="0.15">
      <c r="A496" s="30"/>
      <c r="B496" s="31"/>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row>
    <row r="497" spans="1:28" ht="13" x14ac:dyDescent="0.15">
      <c r="A497" s="30"/>
      <c r="B497" s="31"/>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c r="AA497" s="30"/>
      <c r="AB497" s="30"/>
    </row>
    <row r="498" spans="1:28" ht="13" x14ac:dyDescent="0.15">
      <c r="A498" s="30"/>
      <c r="B498" s="31"/>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c r="AA498" s="30"/>
      <c r="AB498" s="30"/>
    </row>
    <row r="499" spans="1:28" ht="13" x14ac:dyDescent="0.15">
      <c r="A499" s="30"/>
      <c r="B499" s="31"/>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c r="AA499" s="30"/>
      <c r="AB499" s="30"/>
    </row>
    <row r="500" spans="1:28" ht="13" x14ac:dyDescent="0.15">
      <c r="A500" s="30"/>
      <c r="B500" s="31"/>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c r="AA500" s="30"/>
      <c r="AB500" s="30"/>
    </row>
    <row r="501" spans="1:28" ht="13" x14ac:dyDescent="0.15">
      <c r="A501" s="30"/>
      <c r="B501" s="31"/>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c r="AA501" s="30"/>
      <c r="AB501" s="30"/>
    </row>
    <row r="502" spans="1:28" ht="13" x14ac:dyDescent="0.15">
      <c r="A502" s="30"/>
      <c r="B502" s="31"/>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c r="AA502" s="30"/>
      <c r="AB502" s="30"/>
    </row>
    <row r="503" spans="1:28" ht="13" x14ac:dyDescent="0.15">
      <c r="A503" s="30"/>
      <c r="B503" s="31"/>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c r="AA503" s="30"/>
      <c r="AB503" s="30"/>
    </row>
    <row r="504" spans="1:28" ht="13" x14ac:dyDescent="0.15">
      <c r="A504" s="30"/>
      <c r="B504" s="31"/>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c r="AA504" s="30"/>
      <c r="AB504" s="30"/>
    </row>
    <row r="505" spans="1:28" ht="13" x14ac:dyDescent="0.15">
      <c r="A505" s="30"/>
      <c r="B505" s="31"/>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c r="AA505" s="30"/>
      <c r="AB505" s="30"/>
    </row>
    <row r="506" spans="1:28" ht="13" x14ac:dyDescent="0.15">
      <c r="A506" s="30"/>
      <c r="B506" s="31"/>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row>
    <row r="507" spans="1:28" ht="13" x14ac:dyDescent="0.15">
      <c r="A507" s="30"/>
      <c r="B507" s="31"/>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c r="AA507" s="30"/>
      <c r="AB507" s="30"/>
    </row>
    <row r="508" spans="1:28" ht="13" x14ac:dyDescent="0.15">
      <c r="A508" s="30"/>
      <c r="B508" s="31"/>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c r="AA508" s="30"/>
      <c r="AB508" s="30"/>
    </row>
    <row r="509" spans="1:28" ht="13" x14ac:dyDescent="0.15">
      <c r="A509" s="30"/>
      <c r="B509" s="31"/>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c r="AA509" s="30"/>
      <c r="AB509" s="30"/>
    </row>
    <row r="510" spans="1:28" ht="13" x14ac:dyDescent="0.15">
      <c r="A510" s="30"/>
      <c r="B510" s="31"/>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c r="AA510" s="30"/>
      <c r="AB510" s="30"/>
    </row>
    <row r="511" spans="1:28" ht="13" x14ac:dyDescent="0.15">
      <c r="A511" s="30"/>
      <c r="B511" s="31"/>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c r="AA511" s="30"/>
      <c r="AB511" s="30"/>
    </row>
    <row r="512" spans="1:28" ht="13" x14ac:dyDescent="0.15">
      <c r="A512" s="30"/>
      <c r="B512" s="31"/>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c r="AA512" s="30"/>
      <c r="AB512" s="30"/>
    </row>
    <row r="513" spans="1:28" ht="13" x14ac:dyDescent="0.15">
      <c r="A513" s="30"/>
      <c r="B513" s="31"/>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c r="AA513" s="30"/>
      <c r="AB513" s="30"/>
    </row>
    <row r="514" spans="1:28" ht="13" x14ac:dyDescent="0.15">
      <c r="A514" s="30"/>
      <c r="B514" s="31"/>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c r="AA514" s="30"/>
      <c r="AB514" s="30"/>
    </row>
    <row r="515" spans="1:28" ht="13" x14ac:dyDescent="0.15">
      <c r="A515" s="30"/>
      <c r="B515" s="31"/>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c r="AA515" s="30"/>
      <c r="AB515" s="30"/>
    </row>
    <row r="516" spans="1:28" ht="13" x14ac:dyDescent="0.15">
      <c r="A516" s="30"/>
      <c r="B516" s="31"/>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row>
    <row r="517" spans="1:28" ht="13" x14ac:dyDescent="0.15">
      <c r="A517" s="30"/>
      <c r="B517" s="31"/>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c r="AA517" s="30"/>
      <c r="AB517" s="30"/>
    </row>
    <row r="518" spans="1:28" ht="13" x14ac:dyDescent="0.15">
      <c r="A518" s="30"/>
      <c r="B518" s="31"/>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row>
    <row r="519" spans="1:28" ht="13" x14ac:dyDescent="0.15">
      <c r="A519" s="30"/>
      <c r="B519" s="31"/>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c r="AA519" s="30"/>
      <c r="AB519" s="30"/>
    </row>
    <row r="520" spans="1:28" ht="13" x14ac:dyDescent="0.15">
      <c r="A520" s="30"/>
      <c r="B520" s="31"/>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c r="AA520" s="30"/>
      <c r="AB520" s="30"/>
    </row>
    <row r="521" spans="1:28" ht="13" x14ac:dyDescent="0.15">
      <c r="A521" s="30"/>
      <c r="B521" s="31"/>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c r="AA521" s="30"/>
      <c r="AB521" s="30"/>
    </row>
    <row r="522" spans="1:28" ht="13" x14ac:dyDescent="0.15">
      <c r="A522" s="30"/>
      <c r="B522" s="31"/>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c r="AA522" s="30"/>
      <c r="AB522" s="30"/>
    </row>
    <row r="523" spans="1:28" ht="13" x14ac:dyDescent="0.15">
      <c r="A523" s="30"/>
      <c r="B523" s="31"/>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c r="AA523" s="30"/>
      <c r="AB523" s="30"/>
    </row>
    <row r="524" spans="1:28" ht="13" x14ac:dyDescent="0.15">
      <c r="A524" s="30"/>
      <c r="B524" s="31"/>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c r="AA524" s="30"/>
      <c r="AB524" s="30"/>
    </row>
    <row r="525" spans="1:28" ht="13" x14ac:dyDescent="0.15">
      <c r="A525" s="30"/>
      <c r="B525" s="31"/>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c r="AB525" s="30"/>
    </row>
    <row r="526" spans="1:28" ht="13" x14ac:dyDescent="0.15">
      <c r="A526" s="30"/>
      <c r="B526" s="31"/>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row>
    <row r="527" spans="1:28" ht="13" x14ac:dyDescent="0.15">
      <c r="A527" s="30"/>
      <c r="B527" s="31"/>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row>
    <row r="528" spans="1:28" ht="13" x14ac:dyDescent="0.15">
      <c r="A528" s="30"/>
      <c r="B528" s="31"/>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c r="AB528" s="30"/>
    </row>
    <row r="529" spans="1:28" ht="13" x14ac:dyDescent="0.15">
      <c r="A529" s="30"/>
      <c r="B529" s="31"/>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c r="AB529" s="30"/>
    </row>
    <row r="530" spans="1:28" ht="13" x14ac:dyDescent="0.15">
      <c r="A530" s="30"/>
      <c r="B530" s="31"/>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row>
    <row r="531" spans="1:28" ht="13" x14ac:dyDescent="0.15">
      <c r="A531" s="30"/>
      <c r="B531" s="31"/>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c r="AB531" s="30"/>
    </row>
    <row r="532" spans="1:28" ht="13" x14ac:dyDescent="0.15">
      <c r="A532" s="30"/>
      <c r="B532" s="31"/>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c r="AB532" s="30"/>
    </row>
    <row r="533" spans="1:28" ht="13" x14ac:dyDescent="0.15">
      <c r="A533" s="30"/>
      <c r="B533" s="31"/>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row>
    <row r="534" spans="1:28" ht="13" x14ac:dyDescent="0.15">
      <c r="A534" s="30"/>
      <c r="B534" s="31"/>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c r="AB534" s="30"/>
    </row>
    <row r="535" spans="1:28" ht="13" x14ac:dyDescent="0.15">
      <c r="A535" s="30"/>
      <c r="B535" s="31"/>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row>
    <row r="536" spans="1:28" ht="13" x14ac:dyDescent="0.15">
      <c r="A536" s="30"/>
      <c r="B536" s="31"/>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row>
    <row r="537" spans="1:28" ht="13" x14ac:dyDescent="0.15">
      <c r="A537" s="30"/>
      <c r="B537" s="31"/>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c r="AB537" s="30"/>
    </row>
    <row r="538" spans="1:28" ht="13" x14ac:dyDescent="0.15">
      <c r="A538" s="30"/>
      <c r="B538" s="31"/>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c r="AA538" s="30"/>
      <c r="AB538" s="30"/>
    </row>
    <row r="539" spans="1:28" ht="13" x14ac:dyDescent="0.15">
      <c r="A539" s="30"/>
      <c r="B539" s="31"/>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row>
    <row r="540" spans="1:28" ht="13" x14ac:dyDescent="0.15">
      <c r="A540" s="30"/>
      <c r="B540" s="31"/>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row>
    <row r="541" spans="1:28" ht="13" x14ac:dyDescent="0.15">
      <c r="A541" s="30"/>
      <c r="B541" s="31"/>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row>
    <row r="542" spans="1:28" ht="13" x14ac:dyDescent="0.15">
      <c r="A542" s="30"/>
      <c r="B542" s="31"/>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row>
    <row r="543" spans="1:28" ht="13" x14ac:dyDescent="0.15">
      <c r="A543" s="30"/>
      <c r="B543" s="31"/>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row>
    <row r="544" spans="1:28" ht="13" x14ac:dyDescent="0.15">
      <c r="A544" s="30"/>
      <c r="B544" s="31"/>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row>
    <row r="545" spans="1:28" ht="13" x14ac:dyDescent="0.15">
      <c r="A545" s="30"/>
      <c r="B545" s="31"/>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row>
    <row r="546" spans="1:28" ht="13" x14ac:dyDescent="0.15">
      <c r="A546" s="30"/>
      <c r="B546" s="31"/>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row>
    <row r="547" spans="1:28" ht="13" x14ac:dyDescent="0.15">
      <c r="A547" s="30"/>
      <c r="B547" s="31"/>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row>
    <row r="548" spans="1:28" ht="13" x14ac:dyDescent="0.15">
      <c r="A548" s="30"/>
      <c r="B548" s="31"/>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row>
    <row r="549" spans="1:28" ht="13" x14ac:dyDescent="0.15">
      <c r="A549" s="30"/>
      <c r="B549" s="31"/>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row>
    <row r="550" spans="1:28" ht="13" x14ac:dyDescent="0.15">
      <c r="A550" s="30"/>
      <c r="B550" s="31"/>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row>
    <row r="551" spans="1:28" ht="13" x14ac:dyDescent="0.15">
      <c r="A551" s="30"/>
      <c r="B551" s="31"/>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row>
    <row r="552" spans="1:28" ht="13" x14ac:dyDescent="0.15">
      <c r="A552" s="30"/>
      <c r="B552" s="31"/>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row>
    <row r="553" spans="1:28" ht="13" x14ac:dyDescent="0.15">
      <c r="A553" s="30"/>
      <c r="B553" s="31"/>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row>
    <row r="554" spans="1:28" ht="13" x14ac:dyDescent="0.15">
      <c r="A554" s="30"/>
      <c r="B554" s="31"/>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row>
    <row r="555" spans="1:28" ht="13" x14ac:dyDescent="0.15">
      <c r="A555" s="30"/>
      <c r="B555" s="31"/>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row>
    <row r="556" spans="1:28" ht="13" x14ac:dyDescent="0.15">
      <c r="A556" s="30"/>
      <c r="B556" s="31"/>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row>
    <row r="557" spans="1:28" ht="13" x14ac:dyDescent="0.15">
      <c r="A557" s="30"/>
      <c r="B557" s="31"/>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row>
    <row r="558" spans="1:28" ht="13" x14ac:dyDescent="0.15">
      <c r="A558" s="30"/>
      <c r="B558" s="31"/>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row>
    <row r="559" spans="1:28" ht="13" x14ac:dyDescent="0.15">
      <c r="A559" s="30"/>
      <c r="B559" s="31"/>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row>
    <row r="560" spans="1:28" ht="13" x14ac:dyDescent="0.15">
      <c r="A560" s="30"/>
      <c r="B560" s="31"/>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row>
    <row r="561" spans="1:28" ht="13" x14ac:dyDescent="0.15">
      <c r="A561" s="30"/>
      <c r="B561" s="31"/>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row>
    <row r="562" spans="1:28" ht="13" x14ac:dyDescent="0.15">
      <c r="A562" s="30"/>
      <c r="B562" s="31"/>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row>
    <row r="563" spans="1:28" ht="13" x14ac:dyDescent="0.15">
      <c r="A563" s="30"/>
      <c r="B563" s="31"/>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row>
    <row r="564" spans="1:28" ht="13" x14ac:dyDescent="0.15">
      <c r="A564" s="30"/>
      <c r="B564" s="31"/>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row>
    <row r="565" spans="1:28" ht="13" x14ac:dyDescent="0.15">
      <c r="A565" s="30"/>
      <c r="B565" s="31"/>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row>
    <row r="566" spans="1:28" ht="13" x14ac:dyDescent="0.15">
      <c r="A566" s="30"/>
      <c r="B566" s="31"/>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row>
    <row r="567" spans="1:28" ht="13" x14ac:dyDescent="0.15">
      <c r="A567" s="30"/>
      <c r="B567" s="31"/>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row>
    <row r="568" spans="1:28" ht="13" x14ac:dyDescent="0.15">
      <c r="A568" s="30"/>
      <c r="B568" s="31"/>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row>
    <row r="569" spans="1:28" ht="13" x14ac:dyDescent="0.15">
      <c r="A569" s="30"/>
      <c r="B569" s="31"/>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row>
    <row r="570" spans="1:28" ht="13" x14ac:dyDescent="0.15">
      <c r="A570" s="30"/>
      <c r="B570" s="31"/>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row>
    <row r="571" spans="1:28" ht="13" x14ac:dyDescent="0.15">
      <c r="A571" s="30"/>
      <c r="B571" s="31"/>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row>
    <row r="572" spans="1:28" ht="13" x14ac:dyDescent="0.15">
      <c r="A572" s="30"/>
      <c r="B572" s="31"/>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row>
    <row r="573" spans="1:28" ht="13" x14ac:dyDescent="0.15">
      <c r="A573" s="30"/>
      <c r="B573" s="31"/>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row>
    <row r="574" spans="1:28" ht="13" x14ac:dyDescent="0.15">
      <c r="A574" s="30"/>
      <c r="B574" s="31"/>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row>
    <row r="575" spans="1:28" ht="13" x14ac:dyDescent="0.15">
      <c r="A575" s="30"/>
      <c r="B575" s="31"/>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row>
    <row r="576" spans="1:28" ht="13" x14ac:dyDescent="0.15">
      <c r="A576" s="30"/>
      <c r="B576" s="31"/>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row>
    <row r="577" spans="1:28" ht="13" x14ac:dyDescent="0.15">
      <c r="A577" s="30"/>
      <c r="B577" s="31"/>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row>
    <row r="578" spans="1:28" ht="13" x14ac:dyDescent="0.15">
      <c r="A578" s="30"/>
      <c r="B578" s="31"/>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row>
    <row r="579" spans="1:28" ht="13" x14ac:dyDescent="0.15">
      <c r="A579" s="30"/>
      <c r="B579" s="31"/>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row>
    <row r="580" spans="1:28" ht="13" x14ac:dyDescent="0.15">
      <c r="A580" s="30"/>
      <c r="B580" s="31"/>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row>
    <row r="581" spans="1:28" ht="13" x14ac:dyDescent="0.15">
      <c r="A581" s="30"/>
      <c r="B581" s="31"/>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row>
    <row r="582" spans="1:28" ht="13" x14ac:dyDescent="0.15">
      <c r="A582" s="30"/>
      <c r="B582" s="31"/>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row>
    <row r="583" spans="1:28" ht="13" x14ac:dyDescent="0.15">
      <c r="A583" s="30"/>
      <c r="B583" s="31"/>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row>
    <row r="584" spans="1:28" ht="13" x14ac:dyDescent="0.15">
      <c r="A584" s="30"/>
      <c r="B584" s="31"/>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row>
    <row r="585" spans="1:28" ht="13" x14ac:dyDescent="0.15">
      <c r="A585" s="30"/>
      <c r="B585" s="31"/>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row>
    <row r="586" spans="1:28" ht="13" x14ac:dyDescent="0.15">
      <c r="A586" s="30"/>
      <c r="B586" s="31"/>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row>
    <row r="587" spans="1:28" ht="13" x14ac:dyDescent="0.15">
      <c r="A587" s="30"/>
      <c r="B587" s="31"/>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row>
    <row r="588" spans="1:28" ht="13" x14ac:dyDescent="0.15">
      <c r="A588" s="30"/>
      <c r="B588" s="31"/>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row>
    <row r="589" spans="1:28" ht="13" x14ac:dyDescent="0.15">
      <c r="A589" s="30"/>
      <c r="B589" s="31"/>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row>
    <row r="590" spans="1:28" ht="13" x14ac:dyDescent="0.15">
      <c r="A590" s="30"/>
      <c r="B590" s="31"/>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row>
    <row r="591" spans="1:28" ht="13" x14ac:dyDescent="0.15">
      <c r="A591" s="30"/>
      <c r="B591" s="31"/>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row>
    <row r="592" spans="1:28" ht="13" x14ac:dyDescent="0.15">
      <c r="A592" s="30"/>
      <c r="B592" s="31"/>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row>
    <row r="593" spans="1:28" ht="13" x14ac:dyDescent="0.15">
      <c r="A593" s="30"/>
      <c r="B593" s="31"/>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row>
    <row r="594" spans="1:28" ht="13" x14ac:dyDescent="0.15">
      <c r="A594" s="30"/>
      <c r="B594" s="31"/>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row>
    <row r="595" spans="1:28" ht="13" x14ac:dyDescent="0.15">
      <c r="A595" s="30"/>
      <c r="B595" s="31"/>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row>
    <row r="596" spans="1:28" ht="13" x14ac:dyDescent="0.15">
      <c r="A596" s="30"/>
      <c r="B596" s="31"/>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row>
    <row r="597" spans="1:28" ht="13" x14ac:dyDescent="0.15">
      <c r="A597" s="30"/>
      <c r="B597" s="31"/>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row>
    <row r="598" spans="1:28" ht="13" x14ac:dyDescent="0.15">
      <c r="A598" s="30"/>
      <c r="B598" s="31"/>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row>
    <row r="599" spans="1:28" ht="13" x14ac:dyDescent="0.15">
      <c r="A599" s="30"/>
      <c r="B599" s="31"/>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row>
    <row r="600" spans="1:28" ht="13" x14ac:dyDescent="0.15">
      <c r="A600" s="30"/>
      <c r="B600" s="31"/>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c r="AB600" s="30"/>
    </row>
    <row r="601" spans="1:28" ht="13" x14ac:dyDescent="0.15">
      <c r="A601" s="30"/>
      <c r="B601" s="31"/>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c r="AB601" s="30"/>
    </row>
    <row r="602" spans="1:28" ht="13" x14ac:dyDescent="0.15">
      <c r="A602" s="30"/>
      <c r="B602" s="31"/>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row>
    <row r="603" spans="1:28" ht="13" x14ac:dyDescent="0.15">
      <c r="A603" s="30"/>
      <c r="B603" s="31"/>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row>
    <row r="604" spans="1:28" ht="13" x14ac:dyDescent="0.15">
      <c r="A604" s="30"/>
      <c r="B604" s="31"/>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c r="AB604" s="30"/>
    </row>
    <row r="605" spans="1:28" ht="13" x14ac:dyDescent="0.15">
      <c r="A605" s="30"/>
      <c r="B605" s="31"/>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c r="AB605" s="30"/>
    </row>
    <row r="606" spans="1:28" ht="13" x14ac:dyDescent="0.15">
      <c r="A606" s="30"/>
      <c r="B606" s="31"/>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row>
    <row r="607" spans="1:28" ht="13" x14ac:dyDescent="0.15">
      <c r="A607" s="30"/>
      <c r="B607" s="31"/>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c r="AB607" s="30"/>
    </row>
    <row r="608" spans="1:28" ht="13" x14ac:dyDescent="0.15">
      <c r="A608" s="30"/>
      <c r="B608" s="31"/>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c r="AB608" s="30"/>
    </row>
    <row r="609" spans="1:28" ht="13" x14ac:dyDescent="0.15">
      <c r="A609" s="30"/>
      <c r="B609" s="31"/>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row>
    <row r="610" spans="1:28" ht="13" x14ac:dyDescent="0.15">
      <c r="A610" s="30"/>
      <c r="B610" s="31"/>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c r="AA610" s="30"/>
      <c r="AB610" s="30"/>
    </row>
    <row r="611" spans="1:28" ht="13" x14ac:dyDescent="0.15">
      <c r="A611" s="30"/>
      <c r="B611" s="31"/>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c r="AA611" s="30"/>
      <c r="AB611" s="30"/>
    </row>
    <row r="612" spans="1:28" ht="13" x14ac:dyDescent="0.15">
      <c r="A612" s="30"/>
      <c r="B612" s="31"/>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c r="AA612" s="30"/>
      <c r="AB612" s="30"/>
    </row>
    <row r="613" spans="1:28" ht="13" x14ac:dyDescent="0.15">
      <c r="A613" s="30"/>
      <c r="B613" s="31"/>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c r="AA613" s="30"/>
      <c r="AB613" s="30"/>
    </row>
    <row r="614" spans="1:28" ht="13" x14ac:dyDescent="0.15">
      <c r="A614" s="30"/>
      <c r="B614" s="31"/>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c r="AA614" s="30"/>
      <c r="AB614" s="30"/>
    </row>
    <row r="615" spans="1:28" ht="13" x14ac:dyDescent="0.15">
      <c r="A615" s="30"/>
      <c r="B615" s="31"/>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c r="AA615" s="30"/>
      <c r="AB615" s="30"/>
    </row>
    <row r="616" spans="1:28" ht="13" x14ac:dyDescent="0.15">
      <c r="A616" s="30"/>
      <c r="B616" s="31"/>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row>
    <row r="617" spans="1:28" ht="13" x14ac:dyDescent="0.15">
      <c r="A617" s="30"/>
      <c r="B617" s="31"/>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c r="AA617" s="30"/>
      <c r="AB617" s="30"/>
    </row>
    <row r="618" spans="1:28" ht="13" x14ac:dyDescent="0.15">
      <c r="A618" s="30"/>
      <c r="B618" s="31"/>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c r="AA618" s="30"/>
      <c r="AB618" s="30"/>
    </row>
    <row r="619" spans="1:28" ht="13" x14ac:dyDescent="0.15">
      <c r="A619" s="30"/>
      <c r="B619" s="31"/>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c r="AA619" s="30"/>
      <c r="AB619" s="30"/>
    </row>
    <row r="620" spans="1:28" ht="13" x14ac:dyDescent="0.15">
      <c r="A620" s="30"/>
      <c r="B620" s="31"/>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c r="AA620" s="30"/>
      <c r="AB620" s="30"/>
    </row>
    <row r="621" spans="1:28" ht="13" x14ac:dyDescent="0.15">
      <c r="A621" s="30"/>
      <c r="B621" s="31"/>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c r="AA621" s="30"/>
      <c r="AB621" s="30"/>
    </row>
    <row r="622" spans="1:28" ht="13" x14ac:dyDescent="0.15">
      <c r="A622" s="30"/>
      <c r="B622" s="31"/>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c r="AA622" s="30"/>
      <c r="AB622" s="30"/>
    </row>
    <row r="623" spans="1:28" ht="13" x14ac:dyDescent="0.15">
      <c r="A623" s="30"/>
      <c r="B623" s="31"/>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c r="AA623" s="30"/>
      <c r="AB623" s="30"/>
    </row>
    <row r="624" spans="1:28" ht="13" x14ac:dyDescent="0.15">
      <c r="A624" s="30"/>
      <c r="B624" s="31"/>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c r="AA624" s="30"/>
      <c r="AB624" s="30"/>
    </row>
    <row r="625" spans="1:28" ht="13" x14ac:dyDescent="0.15">
      <c r="A625" s="30"/>
      <c r="B625" s="31"/>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c r="AA625" s="30"/>
      <c r="AB625" s="30"/>
    </row>
    <row r="626" spans="1:28" ht="13" x14ac:dyDescent="0.15">
      <c r="A626" s="30"/>
      <c r="B626" s="31"/>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row>
    <row r="627" spans="1:28" ht="13" x14ac:dyDescent="0.15">
      <c r="A627" s="30"/>
      <c r="B627" s="31"/>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c r="AA627" s="30"/>
      <c r="AB627" s="30"/>
    </row>
    <row r="628" spans="1:28" ht="13" x14ac:dyDescent="0.15">
      <c r="A628" s="30"/>
      <c r="B628" s="31"/>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c r="AA628" s="30"/>
      <c r="AB628" s="30"/>
    </row>
    <row r="629" spans="1:28" ht="13" x14ac:dyDescent="0.15">
      <c r="A629" s="30"/>
      <c r="B629" s="31"/>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c r="AA629" s="30"/>
      <c r="AB629" s="30"/>
    </row>
    <row r="630" spans="1:28" ht="13" x14ac:dyDescent="0.15">
      <c r="A630" s="30"/>
      <c r="B630" s="31"/>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c r="AA630" s="30"/>
      <c r="AB630" s="30"/>
    </row>
    <row r="631" spans="1:28" ht="13" x14ac:dyDescent="0.15">
      <c r="A631" s="30"/>
      <c r="B631" s="31"/>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c r="AA631" s="30"/>
      <c r="AB631" s="30"/>
    </row>
    <row r="632" spans="1:28" ht="13" x14ac:dyDescent="0.15">
      <c r="A632" s="30"/>
      <c r="B632" s="31"/>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c r="AA632" s="30"/>
      <c r="AB632" s="30"/>
    </row>
    <row r="633" spans="1:28" ht="13" x14ac:dyDescent="0.15">
      <c r="A633" s="30"/>
      <c r="B633" s="31"/>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c r="AA633" s="30"/>
      <c r="AB633" s="30"/>
    </row>
    <row r="634" spans="1:28" ht="13" x14ac:dyDescent="0.15">
      <c r="A634" s="30"/>
      <c r="B634" s="31"/>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c r="AA634" s="30"/>
      <c r="AB634" s="30"/>
    </row>
    <row r="635" spans="1:28" ht="13" x14ac:dyDescent="0.15">
      <c r="A635" s="30"/>
      <c r="B635" s="31"/>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c r="AA635" s="30"/>
      <c r="AB635" s="30"/>
    </row>
    <row r="636" spans="1:28" ht="13" x14ac:dyDescent="0.15">
      <c r="A636" s="30"/>
      <c r="B636" s="31"/>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row>
    <row r="637" spans="1:28" ht="13" x14ac:dyDescent="0.15">
      <c r="A637" s="30"/>
      <c r="B637" s="31"/>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c r="AA637" s="30"/>
      <c r="AB637" s="30"/>
    </row>
    <row r="638" spans="1:28" ht="13" x14ac:dyDescent="0.15">
      <c r="A638" s="30"/>
      <c r="B638" s="31"/>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c r="AA638" s="30"/>
      <c r="AB638" s="30"/>
    </row>
    <row r="639" spans="1:28" ht="13" x14ac:dyDescent="0.15">
      <c r="A639" s="30"/>
      <c r="B639" s="31"/>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c r="AA639" s="30"/>
      <c r="AB639" s="30"/>
    </row>
    <row r="640" spans="1:28" ht="13" x14ac:dyDescent="0.15">
      <c r="A640" s="30"/>
      <c r="B640" s="31"/>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c r="AA640" s="30"/>
      <c r="AB640" s="30"/>
    </row>
    <row r="641" spans="1:28" ht="13" x14ac:dyDescent="0.15">
      <c r="A641" s="30"/>
      <c r="B641" s="31"/>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c r="AA641" s="30"/>
      <c r="AB641" s="30"/>
    </row>
    <row r="642" spans="1:28" ht="13" x14ac:dyDescent="0.15">
      <c r="A642" s="30"/>
      <c r="B642" s="31"/>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c r="AA642" s="30"/>
      <c r="AB642" s="30"/>
    </row>
    <row r="643" spans="1:28" ht="13" x14ac:dyDescent="0.15">
      <c r="A643" s="30"/>
      <c r="B643" s="31"/>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c r="AA643" s="30"/>
      <c r="AB643" s="30"/>
    </row>
    <row r="644" spans="1:28" ht="13" x14ac:dyDescent="0.15">
      <c r="A644" s="30"/>
      <c r="B644" s="31"/>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c r="AA644" s="30"/>
      <c r="AB644" s="30"/>
    </row>
    <row r="645" spans="1:28" ht="13" x14ac:dyDescent="0.15">
      <c r="A645" s="30"/>
      <c r="B645" s="31"/>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c r="AA645" s="30"/>
      <c r="AB645" s="30"/>
    </row>
    <row r="646" spans="1:28" ht="13" x14ac:dyDescent="0.15">
      <c r="A646" s="30"/>
      <c r="B646" s="31"/>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c r="AB646" s="30"/>
    </row>
    <row r="647" spans="1:28" ht="13" x14ac:dyDescent="0.15">
      <c r="A647" s="30"/>
      <c r="B647" s="31"/>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c r="AA647" s="30"/>
      <c r="AB647" s="30"/>
    </row>
    <row r="648" spans="1:28" ht="13" x14ac:dyDescent="0.15">
      <c r="A648" s="30"/>
      <c r="B648" s="31"/>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c r="AA648" s="30"/>
      <c r="AB648" s="30"/>
    </row>
    <row r="649" spans="1:28" ht="13" x14ac:dyDescent="0.15">
      <c r="A649" s="30"/>
      <c r="B649" s="31"/>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c r="AA649" s="30"/>
      <c r="AB649" s="30"/>
    </row>
    <row r="650" spans="1:28" ht="13" x14ac:dyDescent="0.15">
      <c r="A650" s="30"/>
      <c r="B650" s="31"/>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c r="AA650" s="30"/>
      <c r="AB650" s="30"/>
    </row>
    <row r="651" spans="1:28" ht="13" x14ac:dyDescent="0.15">
      <c r="A651" s="30"/>
      <c r="B651" s="31"/>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c r="AA651" s="30"/>
      <c r="AB651" s="30"/>
    </row>
    <row r="652" spans="1:28" ht="13" x14ac:dyDescent="0.15">
      <c r="A652" s="30"/>
      <c r="B652" s="31"/>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c r="AA652" s="30"/>
      <c r="AB652" s="30"/>
    </row>
    <row r="653" spans="1:28" ht="13" x14ac:dyDescent="0.15">
      <c r="A653" s="30"/>
      <c r="B653" s="31"/>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c r="AA653" s="30"/>
      <c r="AB653" s="30"/>
    </row>
    <row r="654" spans="1:28" ht="13" x14ac:dyDescent="0.15">
      <c r="A654" s="30"/>
      <c r="B654" s="31"/>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c r="AA654" s="30"/>
      <c r="AB654" s="30"/>
    </row>
    <row r="655" spans="1:28" ht="13" x14ac:dyDescent="0.15">
      <c r="A655" s="30"/>
      <c r="B655" s="31"/>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c r="AA655" s="30"/>
      <c r="AB655" s="30"/>
    </row>
    <row r="656" spans="1:28" ht="13" x14ac:dyDescent="0.15">
      <c r="A656" s="30"/>
      <c r="B656" s="31"/>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c r="AB656" s="30"/>
    </row>
    <row r="657" spans="1:28" ht="13" x14ac:dyDescent="0.15">
      <c r="A657" s="30"/>
      <c r="B657" s="31"/>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c r="AA657" s="30"/>
      <c r="AB657" s="30"/>
    </row>
    <row r="658" spans="1:28" ht="13" x14ac:dyDescent="0.15">
      <c r="A658" s="30"/>
      <c r="B658" s="31"/>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c r="AA658" s="30"/>
      <c r="AB658" s="30"/>
    </row>
    <row r="659" spans="1:28" ht="13" x14ac:dyDescent="0.15">
      <c r="A659" s="30"/>
      <c r="B659" s="31"/>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c r="AA659" s="30"/>
      <c r="AB659" s="30"/>
    </row>
    <row r="660" spans="1:28" ht="13" x14ac:dyDescent="0.15">
      <c r="A660" s="30"/>
      <c r="B660" s="31"/>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c r="AA660" s="30"/>
      <c r="AB660" s="30"/>
    </row>
    <row r="661" spans="1:28" ht="13" x14ac:dyDescent="0.15">
      <c r="A661" s="30"/>
      <c r="B661" s="31"/>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c r="AA661" s="30"/>
      <c r="AB661" s="30"/>
    </row>
    <row r="662" spans="1:28" ht="13" x14ac:dyDescent="0.15">
      <c r="A662" s="30"/>
      <c r="B662" s="31"/>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c r="AA662" s="30"/>
      <c r="AB662" s="30"/>
    </row>
    <row r="663" spans="1:28" ht="13" x14ac:dyDescent="0.15">
      <c r="A663" s="30"/>
      <c r="B663" s="31"/>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c r="AA663" s="30"/>
      <c r="AB663" s="30"/>
    </row>
    <row r="664" spans="1:28" ht="13" x14ac:dyDescent="0.15">
      <c r="A664" s="30"/>
      <c r="B664" s="31"/>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c r="AA664" s="30"/>
      <c r="AB664" s="30"/>
    </row>
    <row r="665" spans="1:28" ht="13" x14ac:dyDescent="0.15">
      <c r="A665" s="30"/>
      <c r="B665" s="31"/>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c r="AA665" s="30"/>
      <c r="AB665" s="30"/>
    </row>
    <row r="666" spans="1:28" ht="13" x14ac:dyDescent="0.15">
      <c r="A666" s="30"/>
      <c r="B666" s="31"/>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c r="AB666" s="30"/>
    </row>
    <row r="667" spans="1:28" ht="13" x14ac:dyDescent="0.15">
      <c r="A667" s="30"/>
      <c r="B667" s="31"/>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c r="AA667" s="30"/>
      <c r="AB667" s="30"/>
    </row>
    <row r="668" spans="1:28" ht="13" x14ac:dyDescent="0.15">
      <c r="A668" s="30"/>
      <c r="B668" s="31"/>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c r="AA668" s="30"/>
      <c r="AB668" s="30"/>
    </row>
    <row r="669" spans="1:28" ht="13" x14ac:dyDescent="0.15">
      <c r="A669" s="30"/>
      <c r="B669" s="31"/>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c r="AA669" s="30"/>
      <c r="AB669" s="30"/>
    </row>
    <row r="670" spans="1:28" ht="13" x14ac:dyDescent="0.15">
      <c r="A670" s="30"/>
      <c r="B670" s="31"/>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c r="AA670" s="30"/>
      <c r="AB670" s="30"/>
    </row>
    <row r="671" spans="1:28" ht="13" x14ac:dyDescent="0.15">
      <c r="A671" s="30"/>
      <c r="B671" s="31"/>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c r="AA671" s="30"/>
      <c r="AB671" s="30"/>
    </row>
    <row r="672" spans="1:28" ht="13" x14ac:dyDescent="0.15">
      <c r="A672" s="30"/>
      <c r="B672" s="31"/>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c r="AA672" s="30"/>
      <c r="AB672" s="30"/>
    </row>
    <row r="673" spans="1:28" ht="13" x14ac:dyDescent="0.15">
      <c r="A673" s="30"/>
      <c r="B673" s="31"/>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c r="AA673" s="30"/>
      <c r="AB673" s="30"/>
    </row>
    <row r="674" spans="1:28" ht="13" x14ac:dyDescent="0.15">
      <c r="A674" s="30"/>
      <c r="B674" s="31"/>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c r="AA674" s="30"/>
      <c r="AB674" s="30"/>
    </row>
    <row r="675" spans="1:28" ht="13" x14ac:dyDescent="0.15">
      <c r="A675" s="30"/>
      <c r="B675" s="31"/>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c r="AA675" s="30"/>
      <c r="AB675" s="30"/>
    </row>
    <row r="676" spans="1:28" ht="13" x14ac:dyDescent="0.15">
      <c r="A676" s="30"/>
      <c r="B676" s="31"/>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c r="AB676" s="30"/>
    </row>
    <row r="677" spans="1:28" ht="13" x14ac:dyDescent="0.15">
      <c r="A677" s="30"/>
      <c r="B677" s="31"/>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c r="AA677" s="30"/>
      <c r="AB677" s="30"/>
    </row>
    <row r="678" spans="1:28" ht="13" x14ac:dyDescent="0.15">
      <c r="A678" s="30"/>
      <c r="B678" s="31"/>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c r="AA678" s="30"/>
      <c r="AB678" s="30"/>
    </row>
    <row r="679" spans="1:28" ht="13" x14ac:dyDescent="0.15">
      <c r="A679" s="30"/>
      <c r="B679" s="31"/>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c r="AA679" s="30"/>
      <c r="AB679" s="30"/>
    </row>
    <row r="680" spans="1:28" ht="13" x14ac:dyDescent="0.15">
      <c r="A680" s="30"/>
      <c r="B680" s="31"/>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c r="AA680" s="30"/>
      <c r="AB680" s="30"/>
    </row>
    <row r="681" spans="1:28" ht="13" x14ac:dyDescent="0.15">
      <c r="A681" s="30"/>
      <c r="B681" s="31"/>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c r="AA681" s="30"/>
      <c r="AB681" s="30"/>
    </row>
    <row r="682" spans="1:28" ht="13" x14ac:dyDescent="0.15">
      <c r="A682" s="30"/>
      <c r="B682" s="31"/>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c r="AA682" s="30"/>
      <c r="AB682" s="30"/>
    </row>
    <row r="683" spans="1:28" ht="13" x14ac:dyDescent="0.15">
      <c r="A683" s="30"/>
      <c r="B683" s="31"/>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c r="AA683" s="30"/>
      <c r="AB683" s="30"/>
    </row>
    <row r="684" spans="1:28" ht="13" x14ac:dyDescent="0.15">
      <c r="A684" s="30"/>
      <c r="B684" s="31"/>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c r="AA684" s="30"/>
      <c r="AB684" s="30"/>
    </row>
    <row r="685" spans="1:28" ht="13" x14ac:dyDescent="0.15">
      <c r="A685" s="30"/>
      <c r="B685" s="31"/>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c r="AA685" s="30"/>
      <c r="AB685" s="30"/>
    </row>
    <row r="686" spans="1:28" ht="13" x14ac:dyDescent="0.15">
      <c r="A686" s="30"/>
      <c r="B686" s="31"/>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c r="AA686" s="30"/>
      <c r="AB686" s="30"/>
    </row>
    <row r="687" spans="1:28" ht="13" x14ac:dyDescent="0.15">
      <c r="A687" s="30"/>
      <c r="B687" s="31"/>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c r="AA687" s="30"/>
      <c r="AB687" s="30"/>
    </row>
    <row r="688" spans="1:28" ht="13" x14ac:dyDescent="0.15">
      <c r="A688" s="30"/>
      <c r="B688" s="31"/>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c r="AA688" s="30"/>
      <c r="AB688" s="30"/>
    </row>
    <row r="689" spans="1:28" ht="13" x14ac:dyDescent="0.15">
      <c r="A689" s="30"/>
      <c r="B689" s="31"/>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c r="AA689" s="30"/>
      <c r="AB689" s="30"/>
    </row>
    <row r="690" spans="1:28" ht="13" x14ac:dyDescent="0.15">
      <c r="A690" s="30"/>
      <c r="B690" s="31"/>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c r="AA690" s="30"/>
      <c r="AB690" s="30"/>
    </row>
    <row r="691" spans="1:28" ht="13" x14ac:dyDescent="0.15">
      <c r="A691" s="30"/>
      <c r="B691" s="31"/>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c r="AA691" s="30"/>
      <c r="AB691" s="30"/>
    </row>
    <row r="692" spans="1:28" ht="13" x14ac:dyDescent="0.15">
      <c r="A692" s="30"/>
      <c r="B692" s="31"/>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c r="AA692" s="30"/>
      <c r="AB692" s="30"/>
    </row>
    <row r="693" spans="1:28" ht="13" x14ac:dyDescent="0.15">
      <c r="A693" s="30"/>
      <c r="B693" s="31"/>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c r="AA693" s="30"/>
      <c r="AB693" s="30"/>
    </row>
    <row r="694" spans="1:28" ht="13" x14ac:dyDescent="0.15">
      <c r="A694" s="30"/>
      <c r="B694" s="31"/>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c r="AA694" s="30"/>
      <c r="AB694" s="30"/>
    </row>
    <row r="695" spans="1:28" ht="13" x14ac:dyDescent="0.15">
      <c r="A695" s="30"/>
      <c r="B695" s="31"/>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c r="AA695" s="30"/>
      <c r="AB695" s="30"/>
    </row>
    <row r="696" spans="1:28" ht="13" x14ac:dyDescent="0.15">
      <c r="A696" s="30"/>
      <c r="B696" s="31"/>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c r="AA696" s="30"/>
      <c r="AB696" s="30"/>
    </row>
    <row r="697" spans="1:28" ht="13" x14ac:dyDescent="0.15">
      <c r="A697" s="30"/>
      <c r="B697" s="31"/>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c r="AA697" s="30"/>
      <c r="AB697" s="30"/>
    </row>
    <row r="698" spans="1:28" ht="13" x14ac:dyDescent="0.15">
      <c r="A698" s="30"/>
      <c r="B698" s="31"/>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c r="AA698" s="30"/>
      <c r="AB698" s="30"/>
    </row>
    <row r="699" spans="1:28" ht="13" x14ac:dyDescent="0.15">
      <c r="A699" s="30"/>
      <c r="B699" s="31"/>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c r="AA699" s="30"/>
      <c r="AB699" s="30"/>
    </row>
    <row r="700" spans="1:28" ht="13" x14ac:dyDescent="0.15">
      <c r="A700" s="30"/>
      <c r="B700" s="31"/>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c r="AA700" s="30"/>
      <c r="AB700" s="30"/>
    </row>
    <row r="701" spans="1:28" ht="13" x14ac:dyDescent="0.15">
      <c r="A701" s="30"/>
      <c r="B701" s="31"/>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c r="AA701" s="30"/>
      <c r="AB701" s="30"/>
    </row>
    <row r="702" spans="1:28" ht="13" x14ac:dyDescent="0.15">
      <c r="A702" s="30"/>
      <c r="B702" s="31"/>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c r="AA702" s="30"/>
      <c r="AB702" s="30"/>
    </row>
    <row r="703" spans="1:28" ht="13" x14ac:dyDescent="0.15">
      <c r="A703" s="30"/>
      <c r="B703" s="31"/>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c r="AA703" s="30"/>
      <c r="AB703" s="30"/>
    </row>
    <row r="704" spans="1:28" ht="13" x14ac:dyDescent="0.15">
      <c r="A704" s="30"/>
      <c r="B704" s="31"/>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c r="AA704" s="30"/>
      <c r="AB704" s="30"/>
    </row>
    <row r="705" spans="1:28" ht="13" x14ac:dyDescent="0.15">
      <c r="A705" s="30"/>
      <c r="B705" s="31"/>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c r="AA705" s="30"/>
      <c r="AB705" s="30"/>
    </row>
    <row r="706" spans="1:28" ht="13" x14ac:dyDescent="0.15">
      <c r="A706" s="30"/>
      <c r="B706" s="31"/>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c r="AA706" s="30"/>
      <c r="AB706" s="30"/>
    </row>
    <row r="707" spans="1:28" ht="13" x14ac:dyDescent="0.15">
      <c r="A707" s="30"/>
      <c r="B707" s="31"/>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c r="AA707" s="30"/>
      <c r="AB707" s="30"/>
    </row>
    <row r="708" spans="1:28" ht="13" x14ac:dyDescent="0.15">
      <c r="A708" s="30"/>
      <c r="B708" s="31"/>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c r="AA708" s="30"/>
      <c r="AB708" s="30"/>
    </row>
    <row r="709" spans="1:28" ht="13" x14ac:dyDescent="0.15">
      <c r="A709" s="30"/>
      <c r="B709" s="31"/>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c r="AA709" s="30"/>
      <c r="AB709" s="30"/>
    </row>
    <row r="710" spans="1:28" ht="13" x14ac:dyDescent="0.15">
      <c r="A710" s="30"/>
      <c r="B710" s="31"/>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c r="AA710" s="30"/>
      <c r="AB710" s="30"/>
    </row>
    <row r="711" spans="1:28" ht="13" x14ac:dyDescent="0.15">
      <c r="A711" s="30"/>
      <c r="B711" s="31"/>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c r="AA711" s="30"/>
      <c r="AB711" s="30"/>
    </row>
    <row r="712" spans="1:28" ht="13" x14ac:dyDescent="0.15">
      <c r="A712" s="30"/>
      <c r="B712" s="31"/>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c r="AA712" s="30"/>
      <c r="AB712" s="30"/>
    </row>
    <row r="713" spans="1:28" ht="13" x14ac:dyDescent="0.15">
      <c r="A713" s="30"/>
      <c r="B713" s="31"/>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c r="AA713" s="30"/>
      <c r="AB713" s="30"/>
    </row>
    <row r="714" spans="1:28" ht="13" x14ac:dyDescent="0.15">
      <c r="A714" s="30"/>
      <c r="B714" s="31"/>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c r="AA714" s="30"/>
      <c r="AB714" s="30"/>
    </row>
    <row r="715" spans="1:28" ht="13" x14ac:dyDescent="0.15">
      <c r="A715" s="30"/>
      <c r="B715" s="31"/>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c r="AA715" s="30"/>
      <c r="AB715" s="30"/>
    </row>
    <row r="716" spans="1:28" ht="13" x14ac:dyDescent="0.15">
      <c r="A716" s="30"/>
      <c r="B716" s="31"/>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row>
    <row r="717" spans="1:28" ht="13" x14ac:dyDescent="0.15">
      <c r="A717" s="30"/>
      <c r="B717" s="31"/>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c r="AA717" s="30"/>
      <c r="AB717" s="30"/>
    </row>
    <row r="718" spans="1:28" ht="13" x14ac:dyDescent="0.15">
      <c r="A718" s="30"/>
      <c r="B718" s="31"/>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c r="AA718" s="30"/>
      <c r="AB718" s="30"/>
    </row>
    <row r="719" spans="1:28" ht="13" x14ac:dyDescent="0.15">
      <c r="A719" s="30"/>
      <c r="B719" s="31"/>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c r="AA719" s="30"/>
      <c r="AB719" s="30"/>
    </row>
    <row r="720" spans="1:28" ht="13" x14ac:dyDescent="0.15">
      <c r="A720" s="30"/>
      <c r="B720" s="31"/>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c r="AA720" s="30"/>
      <c r="AB720" s="30"/>
    </row>
    <row r="721" spans="1:28" ht="13" x14ac:dyDescent="0.15">
      <c r="A721" s="30"/>
      <c r="B721" s="31"/>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c r="AA721" s="30"/>
      <c r="AB721" s="30"/>
    </row>
    <row r="722" spans="1:28" ht="13" x14ac:dyDescent="0.15">
      <c r="A722" s="30"/>
      <c r="B722" s="31"/>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c r="AA722" s="30"/>
      <c r="AB722" s="30"/>
    </row>
    <row r="723" spans="1:28" ht="13" x14ac:dyDescent="0.15">
      <c r="A723" s="30"/>
      <c r="B723" s="31"/>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c r="AA723" s="30"/>
      <c r="AB723" s="30"/>
    </row>
    <row r="724" spans="1:28" ht="13" x14ac:dyDescent="0.15">
      <c r="A724" s="30"/>
      <c r="B724" s="31"/>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c r="AA724" s="30"/>
      <c r="AB724" s="30"/>
    </row>
    <row r="725" spans="1:28" ht="13" x14ac:dyDescent="0.15">
      <c r="A725" s="30"/>
      <c r="B725" s="31"/>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c r="AA725" s="30"/>
      <c r="AB725" s="30"/>
    </row>
    <row r="726" spans="1:28" ht="13" x14ac:dyDescent="0.15">
      <c r="A726" s="30"/>
      <c r="B726" s="31"/>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c r="AA726" s="30"/>
      <c r="AB726" s="30"/>
    </row>
    <row r="727" spans="1:28" ht="13" x14ac:dyDescent="0.15">
      <c r="A727" s="30"/>
      <c r="B727" s="31"/>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c r="AA727" s="30"/>
      <c r="AB727" s="30"/>
    </row>
    <row r="728" spans="1:28" ht="13" x14ac:dyDescent="0.15">
      <c r="A728" s="30"/>
      <c r="B728" s="31"/>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c r="AA728" s="30"/>
      <c r="AB728" s="30"/>
    </row>
    <row r="729" spans="1:28" ht="13" x14ac:dyDescent="0.15">
      <c r="A729" s="30"/>
      <c r="B729" s="31"/>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c r="AA729" s="30"/>
      <c r="AB729" s="30"/>
    </row>
    <row r="730" spans="1:28" ht="13" x14ac:dyDescent="0.15">
      <c r="A730" s="30"/>
      <c r="B730" s="31"/>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c r="AA730" s="30"/>
      <c r="AB730" s="30"/>
    </row>
    <row r="731" spans="1:28" ht="13" x14ac:dyDescent="0.15">
      <c r="A731" s="30"/>
      <c r="B731" s="31"/>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c r="AA731" s="30"/>
      <c r="AB731" s="30"/>
    </row>
    <row r="732" spans="1:28" ht="13" x14ac:dyDescent="0.15">
      <c r="A732" s="30"/>
      <c r="B732" s="31"/>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c r="AA732" s="30"/>
      <c r="AB732" s="30"/>
    </row>
    <row r="733" spans="1:28" ht="13" x14ac:dyDescent="0.15">
      <c r="A733" s="30"/>
      <c r="B733" s="31"/>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c r="AA733" s="30"/>
      <c r="AB733" s="30"/>
    </row>
    <row r="734" spans="1:28" ht="13" x14ac:dyDescent="0.15">
      <c r="A734" s="30"/>
      <c r="B734" s="31"/>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c r="AA734" s="30"/>
      <c r="AB734" s="30"/>
    </row>
    <row r="735" spans="1:28" ht="13" x14ac:dyDescent="0.15">
      <c r="A735" s="30"/>
      <c r="B735" s="31"/>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c r="AA735" s="30"/>
      <c r="AB735" s="30"/>
    </row>
    <row r="736" spans="1:28" ht="13" x14ac:dyDescent="0.15">
      <c r="A736" s="30"/>
      <c r="B736" s="31"/>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c r="AA736" s="30"/>
      <c r="AB736" s="30"/>
    </row>
    <row r="737" spans="1:28" ht="13" x14ac:dyDescent="0.15">
      <c r="A737" s="30"/>
      <c r="B737" s="31"/>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c r="AA737" s="30"/>
      <c r="AB737" s="30"/>
    </row>
    <row r="738" spans="1:28" ht="13" x14ac:dyDescent="0.15">
      <c r="A738" s="30"/>
      <c r="B738" s="31"/>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c r="AA738" s="30"/>
      <c r="AB738" s="30"/>
    </row>
    <row r="739" spans="1:28" ht="13" x14ac:dyDescent="0.15">
      <c r="A739" s="30"/>
      <c r="B739" s="31"/>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c r="AA739" s="30"/>
      <c r="AB739" s="30"/>
    </row>
    <row r="740" spans="1:28" ht="13" x14ac:dyDescent="0.15">
      <c r="A740" s="30"/>
      <c r="B740" s="31"/>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c r="AA740" s="30"/>
      <c r="AB740" s="30"/>
    </row>
    <row r="741" spans="1:28" ht="13" x14ac:dyDescent="0.15">
      <c r="A741" s="30"/>
      <c r="B741" s="31"/>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c r="AA741" s="30"/>
      <c r="AB741" s="30"/>
    </row>
    <row r="742" spans="1:28" ht="13" x14ac:dyDescent="0.15">
      <c r="A742" s="30"/>
      <c r="B742" s="31"/>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c r="AA742" s="30"/>
      <c r="AB742" s="30"/>
    </row>
    <row r="743" spans="1:28" ht="13" x14ac:dyDescent="0.15">
      <c r="A743" s="30"/>
      <c r="B743" s="31"/>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c r="AA743" s="30"/>
      <c r="AB743" s="30"/>
    </row>
    <row r="744" spans="1:28" ht="13" x14ac:dyDescent="0.15">
      <c r="A744" s="30"/>
      <c r="B744" s="31"/>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c r="AA744" s="30"/>
      <c r="AB744" s="30"/>
    </row>
    <row r="745" spans="1:28" ht="13" x14ac:dyDescent="0.15">
      <c r="A745" s="30"/>
      <c r="B745" s="31"/>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c r="AA745" s="30"/>
      <c r="AB745" s="30"/>
    </row>
    <row r="746" spans="1:28" ht="13" x14ac:dyDescent="0.15">
      <c r="A746" s="30"/>
      <c r="B746" s="31"/>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c r="AA746" s="30"/>
      <c r="AB746" s="30"/>
    </row>
    <row r="747" spans="1:28" ht="13" x14ac:dyDescent="0.15">
      <c r="A747" s="30"/>
      <c r="B747" s="31"/>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c r="AA747" s="30"/>
      <c r="AB747" s="30"/>
    </row>
    <row r="748" spans="1:28" ht="13" x14ac:dyDescent="0.15">
      <c r="A748" s="30"/>
      <c r="B748" s="31"/>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c r="AA748" s="30"/>
      <c r="AB748" s="30"/>
    </row>
    <row r="749" spans="1:28" ht="13" x14ac:dyDescent="0.15">
      <c r="A749" s="30"/>
      <c r="B749" s="31"/>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c r="AA749" s="30"/>
      <c r="AB749" s="30"/>
    </row>
    <row r="750" spans="1:28" ht="13" x14ac:dyDescent="0.15">
      <c r="A750" s="30"/>
      <c r="B750" s="31"/>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c r="AA750" s="30"/>
      <c r="AB750" s="30"/>
    </row>
    <row r="751" spans="1:28" ht="13" x14ac:dyDescent="0.15">
      <c r="A751" s="30"/>
      <c r="B751" s="31"/>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c r="AA751" s="30"/>
      <c r="AB751" s="30"/>
    </row>
    <row r="752" spans="1:28" ht="13" x14ac:dyDescent="0.15">
      <c r="A752" s="30"/>
      <c r="B752" s="31"/>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c r="AA752" s="30"/>
      <c r="AB752" s="30"/>
    </row>
    <row r="753" spans="1:28" ht="13" x14ac:dyDescent="0.15">
      <c r="A753" s="30"/>
      <c r="B753" s="31"/>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c r="AA753" s="30"/>
      <c r="AB753" s="30"/>
    </row>
    <row r="754" spans="1:28" ht="13" x14ac:dyDescent="0.15">
      <c r="A754" s="30"/>
      <c r="B754" s="31"/>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c r="AA754" s="30"/>
      <c r="AB754" s="30"/>
    </row>
    <row r="755" spans="1:28" ht="13" x14ac:dyDescent="0.15">
      <c r="A755" s="30"/>
      <c r="B755" s="31"/>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c r="AA755" s="30"/>
      <c r="AB755" s="30"/>
    </row>
    <row r="756" spans="1:28" ht="13" x14ac:dyDescent="0.15">
      <c r="A756" s="30"/>
      <c r="B756" s="31"/>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c r="AA756" s="30"/>
      <c r="AB756" s="30"/>
    </row>
    <row r="757" spans="1:28" ht="13" x14ac:dyDescent="0.15">
      <c r="A757" s="30"/>
      <c r="B757" s="31"/>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c r="AA757" s="30"/>
      <c r="AB757" s="30"/>
    </row>
    <row r="758" spans="1:28" ht="13" x14ac:dyDescent="0.15">
      <c r="A758" s="30"/>
      <c r="B758" s="31"/>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c r="AA758" s="30"/>
      <c r="AB758" s="30"/>
    </row>
    <row r="759" spans="1:28" ht="13" x14ac:dyDescent="0.15">
      <c r="A759" s="30"/>
      <c r="B759" s="31"/>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c r="AA759" s="30"/>
      <c r="AB759" s="30"/>
    </row>
    <row r="760" spans="1:28" ht="13" x14ac:dyDescent="0.15">
      <c r="A760" s="30"/>
      <c r="B760" s="31"/>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c r="AA760" s="30"/>
      <c r="AB760" s="30"/>
    </row>
    <row r="761" spans="1:28" ht="13" x14ac:dyDescent="0.15">
      <c r="A761" s="30"/>
      <c r="B761" s="31"/>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c r="AA761" s="30"/>
      <c r="AB761" s="30"/>
    </row>
    <row r="762" spans="1:28" ht="13" x14ac:dyDescent="0.15">
      <c r="A762" s="30"/>
      <c r="B762" s="31"/>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c r="AA762" s="30"/>
      <c r="AB762" s="30"/>
    </row>
    <row r="763" spans="1:28" ht="13" x14ac:dyDescent="0.15">
      <c r="A763" s="30"/>
      <c r="B763" s="31"/>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c r="AA763" s="30"/>
      <c r="AB763" s="30"/>
    </row>
    <row r="764" spans="1:28" ht="13" x14ac:dyDescent="0.15">
      <c r="A764" s="30"/>
      <c r="B764" s="31"/>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c r="AA764" s="30"/>
      <c r="AB764" s="30"/>
    </row>
    <row r="765" spans="1:28" ht="13" x14ac:dyDescent="0.15">
      <c r="A765" s="30"/>
      <c r="B765" s="31"/>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c r="AA765" s="30"/>
      <c r="AB765" s="30"/>
    </row>
    <row r="766" spans="1:28" ht="13" x14ac:dyDescent="0.15">
      <c r="A766" s="30"/>
      <c r="B766" s="31"/>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c r="AA766" s="30"/>
      <c r="AB766" s="30"/>
    </row>
    <row r="767" spans="1:28" ht="13" x14ac:dyDescent="0.15">
      <c r="A767" s="30"/>
      <c r="B767" s="31"/>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c r="AA767" s="30"/>
      <c r="AB767" s="30"/>
    </row>
    <row r="768" spans="1:28" ht="13" x14ac:dyDescent="0.15">
      <c r="A768" s="30"/>
      <c r="B768" s="31"/>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c r="AA768" s="30"/>
      <c r="AB768" s="30"/>
    </row>
    <row r="769" spans="1:28" ht="13" x14ac:dyDescent="0.15">
      <c r="A769" s="30"/>
      <c r="B769" s="31"/>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c r="AA769" s="30"/>
      <c r="AB769" s="30"/>
    </row>
    <row r="770" spans="1:28" ht="13" x14ac:dyDescent="0.15">
      <c r="A770" s="30"/>
      <c r="B770" s="31"/>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c r="AA770" s="30"/>
      <c r="AB770" s="30"/>
    </row>
    <row r="771" spans="1:28" ht="13" x14ac:dyDescent="0.15">
      <c r="A771" s="30"/>
      <c r="B771" s="31"/>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c r="AA771" s="30"/>
      <c r="AB771" s="30"/>
    </row>
    <row r="772" spans="1:28" ht="13" x14ac:dyDescent="0.15">
      <c r="A772" s="30"/>
      <c r="B772" s="31"/>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c r="AA772" s="30"/>
      <c r="AB772" s="30"/>
    </row>
    <row r="773" spans="1:28" ht="13" x14ac:dyDescent="0.15">
      <c r="A773" s="30"/>
      <c r="B773" s="31"/>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c r="AA773" s="30"/>
      <c r="AB773" s="30"/>
    </row>
    <row r="774" spans="1:28" ht="13" x14ac:dyDescent="0.15">
      <c r="A774" s="30"/>
      <c r="B774" s="31"/>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c r="AA774" s="30"/>
      <c r="AB774" s="30"/>
    </row>
    <row r="775" spans="1:28" ht="13" x14ac:dyDescent="0.15">
      <c r="A775" s="30"/>
      <c r="B775" s="31"/>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c r="AA775" s="30"/>
      <c r="AB775" s="30"/>
    </row>
    <row r="776" spans="1:28" ht="13" x14ac:dyDescent="0.15">
      <c r="A776" s="30"/>
      <c r="B776" s="31"/>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c r="AA776" s="30"/>
      <c r="AB776" s="30"/>
    </row>
    <row r="777" spans="1:28" ht="13" x14ac:dyDescent="0.15">
      <c r="A777" s="30"/>
      <c r="B777" s="31"/>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c r="AA777" s="30"/>
      <c r="AB777" s="30"/>
    </row>
    <row r="778" spans="1:28" ht="13" x14ac:dyDescent="0.15">
      <c r="A778" s="30"/>
      <c r="B778" s="31"/>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c r="AA778" s="30"/>
      <c r="AB778" s="30"/>
    </row>
    <row r="779" spans="1:28" ht="13" x14ac:dyDescent="0.15">
      <c r="A779" s="30"/>
      <c r="B779" s="31"/>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c r="AA779" s="30"/>
      <c r="AB779" s="30"/>
    </row>
    <row r="780" spans="1:28" ht="13" x14ac:dyDescent="0.15">
      <c r="A780" s="30"/>
      <c r="B780" s="31"/>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c r="AA780" s="30"/>
      <c r="AB780" s="30"/>
    </row>
    <row r="781" spans="1:28" ht="13" x14ac:dyDescent="0.15">
      <c r="A781" s="30"/>
      <c r="B781" s="31"/>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c r="AA781" s="30"/>
      <c r="AB781" s="30"/>
    </row>
    <row r="782" spans="1:28" ht="13" x14ac:dyDescent="0.15">
      <c r="A782" s="30"/>
      <c r="B782" s="31"/>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c r="AA782" s="30"/>
      <c r="AB782" s="30"/>
    </row>
    <row r="783" spans="1:28" ht="13" x14ac:dyDescent="0.15">
      <c r="A783" s="30"/>
      <c r="B783" s="31"/>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c r="AA783" s="30"/>
      <c r="AB783" s="30"/>
    </row>
    <row r="784" spans="1:28" ht="13" x14ac:dyDescent="0.15">
      <c r="A784" s="30"/>
      <c r="B784" s="31"/>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c r="AA784" s="30"/>
      <c r="AB784" s="30"/>
    </row>
    <row r="785" spans="1:28" ht="13" x14ac:dyDescent="0.15">
      <c r="A785" s="30"/>
      <c r="B785" s="31"/>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c r="AA785" s="30"/>
      <c r="AB785" s="30"/>
    </row>
    <row r="786" spans="1:28" ht="13" x14ac:dyDescent="0.15">
      <c r="A786" s="30"/>
      <c r="B786" s="31"/>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c r="AA786" s="30"/>
      <c r="AB786" s="30"/>
    </row>
    <row r="787" spans="1:28" ht="13" x14ac:dyDescent="0.15">
      <c r="A787" s="30"/>
      <c r="B787" s="31"/>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c r="AA787" s="30"/>
      <c r="AB787" s="30"/>
    </row>
    <row r="788" spans="1:28" ht="13" x14ac:dyDescent="0.15">
      <c r="A788" s="30"/>
      <c r="B788" s="31"/>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c r="AA788" s="30"/>
      <c r="AB788" s="30"/>
    </row>
    <row r="789" spans="1:28" ht="13" x14ac:dyDescent="0.15">
      <c r="A789" s="30"/>
      <c r="B789" s="31"/>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c r="AA789" s="30"/>
      <c r="AB789" s="30"/>
    </row>
    <row r="790" spans="1:28" ht="13" x14ac:dyDescent="0.15">
      <c r="A790" s="30"/>
      <c r="B790" s="31"/>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c r="AA790" s="30"/>
      <c r="AB790" s="30"/>
    </row>
    <row r="791" spans="1:28" ht="13" x14ac:dyDescent="0.15">
      <c r="A791" s="30"/>
      <c r="B791" s="31"/>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c r="AA791" s="30"/>
      <c r="AB791" s="30"/>
    </row>
    <row r="792" spans="1:28" ht="13" x14ac:dyDescent="0.15">
      <c r="A792" s="30"/>
      <c r="B792" s="31"/>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c r="AA792" s="30"/>
      <c r="AB792" s="30"/>
    </row>
    <row r="793" spans="1:28" ht="13" x14ac:dyDescent="0.15">
      <c r="A793" s="30"/>
      <c r="B793" s="31"/>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c r="AA793" s="30"/>
      <c r="AB793" s="30"/>
    </row>
    <row r="794" spans="1:28" ht="13" x14ac:dyDescent="0.15">
      <c r="A794" s="30"/>
      <c r="B794" s="31"/>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c r="AA794" s="30"/>
      <c r="AB794" s="30"/>
    </row>
    <row r="795" spans="1:28" ht="13" x14ac:dyDescent="0.15">
      <c r="A795" s="30"/>
      <c r="B795" s="31"/>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c r="AA795" s="30"/>
      <c r="AB795" s="30"/>
    </row>
    <row r="796" spans="1:28" ht="13" x14ac:dyDescent="0.15">
      <c r="A796" s="30"/>
      <c r="B796" s="31"/>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c r="AA796" s="30"/>
      <c r="AB796" s="30"/>
    </row>
    <row r="797" spans="1:28" ht="13" x14ac:dyDescent="0.15">
      <c r="A797" s="30"/>
      <c r="B797" s="31"/>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c r="AA797" s="30"/>
      <c r="AB797" s="30"/>
    </row>
    <row r="798" spans="1:28" ht="13" x14ac:dyDescent="0.15">
      <c r="A798" s="30"/>
      <c r="B798" s="31"/>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c r="AA798" s="30"/>
      <c r="AB798" s="30"/>
    </row>
    <row r="799" spans="1:28" ht="13" x14ac:dyDescent="0.15">
      <c r="A799" s="30"/>
      <c r="B799" s="31"/>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c r="AA799" s="30"/>
      <c r="AB799" s="30"/>
    </row>
    <row r="800" spans="1:28" ht="13" x14ac:dyDescent="0.15">
      <c r="A800" s="30"/>
      <c r="B800" s="31"/>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c r="AA800" s="30"/>
      <c r="AB800" s="30"/>
    </row>
    <row r="801" spans="1:28" ht="13" x14ac:dyDescent="0.15">
      <c r="A801" s="30"/>
      <c r="B801" s="31"/>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c r="AA801" s="30"/>
      <c r="AB801" s="30"/>
    </row>
    <row r="802" spans="1:28" ht="13" x14ac:dyDescent="0.15">
      <c r="A802" s="30"/>
      <c r="B802" s="31"/>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c r="AA802" s="30"/>
      <c r="AB802" s="30"/>
    </row>
    <row r="803" spans="1:28" ht="13" x14ac:dyDescent="0.15">
      <c r="A803" s="30"/>
      <c r="B803" s="31"/>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c r="AA803" s="30"/>
      <c r="AB803" s="30"/>
    </row>
    <row r="804" spans="1:28" ht="13" x14ac:dyDescent="0.15">
      <c r="A804" s="30"/>
      <c r="B804" s="31"/>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c r="AA804" s="30"/>
      <c r="AB804" s="30"/>
    </row>
    <row r="805" spans="1:28" ht="13" x14ac:dyDescent="0.15">
      <c r="A805" s="30"/>
      <c r="B805" s="31"/>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c r="AA805" s="30"/>
      <c r="AB805" s="30"/>
    </row>
    <row r="806" spans="1:28" ht="13" x14ac:dyDescent="0.15">
      <c r="A806" s="30"/>
      <c r="B806" s="31"/>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c r="AA806" s="30"/>
      <c r="AB806" s="30"/>
    </row>
    <row r="807" spans="1:28" ht="13" x14ac:dyDescent="0.15">
      <c r="A807" s="30"/>
      <c r="B807" s="31"/>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c r="AA807" s="30"/>
      <c r="AB807" s="30"/>
    </row>
    <row r="808" spans="1:28" ht="13" x14ac:dyDescent="0.15">
      <c r="A808" s="30"/>
      <c r="B808" s="31"/>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c r="AA808" s="30"/>
      <c r="AB808" s="30"/>
    </row>
    <row r="809" spans="1:28" ht="13" x14ac:dyDescent="0.15">
      <c r="A809" s="30"/>
      <c r="B809" s="31"/>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c r="AA809" s="30"/>
      <c r="AB809" s="30"/>
    </row>
    <row r="810" spans="1:28" ht="13" x14ac:dyDescent="0.15">
      <c r="A810" s="30"/>
      <c r="B810" s="31"/>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c r="AA810" s="30"/>
      <c r="AB810" s="30"/>
    </row>
    <row r="811" spans="1:28" ht="13" x14ac:dyDescent="0.15">
      <c r="A811" s="30"/>
      <c r="B811" s="31"/>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c r="AA811" s="30"/>
      <c r="AB811" s="30"/>
    </row>
    <row r="812" spans="1:28" ht="13" x14ac:dyDescent="0.15">
      <c r="A812" s="30"/>
      <c r="B812" s="31"/>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c r="AA812" s="30"/>
      <c r="AB812" s="30"/>
    </row>
    <row r="813" spans="1:28" ht="13" x14ac:dyDescent="0.15">
      <c r="A813" s="30"/>
      <c r="B813" s="31"/>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c r="AA813" s="30"/>
      <c r="AB813" s="30"/>
    </row>
    <row r="814" spans="1:28" ht="13" x14ac:dyDescent="0.15">
      <c r="A814" s="30"/>
      <c r="B814" s="31"/>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c r="AA814" s="30"/>
      <c r="AB814" s="30"/>
    </row>
    <row r="815" spans="1:28" ht="13" x14ac:dyDescent="0.15">
      <c r="A815" s="30"/>
      <c r="B815" s="31"/>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c r="AA815" s="30"/>
      <c r="AB815" s="30"/>
    </row>
    <row r="816" spans="1:28" ht="13" x14ac:dyDescent="0.15">
      <c r="A816" s="30"/>
      <c r="B816" s="31"/>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c r="AA816" s="30"/>
      <c r="AB816" s="30"/>
    </row>
    <row r="817" spans="1:28" ht="13" x14ac:dyDescent="0.15">
      <c r="A817" s="30"/>
      <c r="B817" s="31"/>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c r="AA817" s="30"/>
      <c r="AB817" s="30"/>
    </row>
    <row r="818" spans="1:28" ht="13" x14ac:dyDescent="0.15">
      <c r="A818" s="30"/>
      <c r="B818" s="31"/>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c r="AA818" s="30"/>
      <c r="AB818" s="30"/>
    </row>
    <row r="819" spans="1:28" ht="13" x14ac:dyDescent="0.15">
      <c r="A819" s="30"/>
      <c r="B819" s="31"/>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c r="AA819" s="30"/>
      <c r="AB819" s="30"/>
    </row>
    <row r="820" spans="1:28" ht="13" x14ac:dyDescent="0.15">
      <c r="A820" s="30"/>
      <c r="B820" s="31"/>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c r="AA820" s="30"/>
      <c r="AB820" s="30"/>
    </row>
    <row r="821" spans="1:28" ht="13" x14ac:dyDescent="0.15">
      <c r="A821" s="30"/>
      <c r="B821" s="31"/>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c r="AA821" s="30"/>
      <c r="AB821" s="30"/>
    </row>
    <row r="822" spans="1:28" ht="13" x14ac:dyDescent="0.15">
      <c r="A822" s="30"/>
      <c r="B822" s="31"/>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c r="AA822" s="30"/>
      <c r="AB822" s="30"/>
    </row>
    <row r="823" spans="1:28" ht="13" x14ac:dyDescent="0.15">
      <c r="A823" s="30"/>
      <c r="B823" s="31"/>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c r="AA823" s="30"/>
      <c r="AB823" s="30"/>
    </row>
    <row r="824" spans="1:28" ht="13" x14ac:dyDescent="0.15">
      <c r="A824" s="30"/>
      <c r="B824" s="31"/>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c r="AA824" s="30"/>
      <c r="AB824" s="30"/>
    </row>
    <row r="825" spans="1:28" ht="13" x14ac:dyDescent="0.15">
      <c r="A825" s="30"/>
      <c r="B825" s="31"/>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c r="AA825" s="30"/>
      <c r="AB825" s="30"/>
    </row>
    <row r="826" spans="1:28" ht="13" x14ac:dyDescent="0.15">
      <c r="A826" s="30"/>
      <c r="B826" s="31"/>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c r="AA826" s="30"/>
      <c r="AB826" s="30"/>
    </row>
    <row r="827" spans="1:28" ht="13" x14ac:dyDescent="0.15">
      <c r="A827" s="30"/>
      <c r="B827" s="31"/>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c r="AA827" s="30"/>
      <c r="AB827" s="30"/>
    </row>
    <row r="828" spans="1:28" ht="13" x14ac:dyDescent="0.15">
      <c r="A828" s="30"/>
      <c r="B828" s="31"/>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c r="AA828" s="30"/>
      <c r="AB828" s="30"/>
    </row>
    <row r="829" spans="1:28" ht="13" x14ac:dyDescent="0.15">
      <c r="A829" s="30"/>
      <c r="B829" s="31"/>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c r="AA829" s="30"/>
      <c r="AB829" s="30"/>
    </row>
    <row r="830" spans="1:28" ht="13" x14ac:dyDescent="0.15">
      <c r="A830" s="30"/>
      <c r="B830" s="31"/>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c r="AA830" s="30"/>
      <c r="AB830" s="30"/>
    </row>
    <row r="831" spans="1:28" ht="13" x14ac:dyDescent="0.15">
      <c r="A831" s="30"/>
      <c r="B831" s="31"/>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c r="AA831" s="30"/>
      <c r="AB831" s="30"/>
    </row>
    <row r="832" spans="1:28" ht="13" x14ac:dyDescent="0.15">
      <c r="A832" s="30"/>
      <c r="B832" s="31"/>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c r="AA832" s="30"/>
      <c r="AB832" s="30"/>
    </row>
    <row r="833" spans="1:28" ht="13" x14ac:dyDescent="0.15">
      <c r="A833" s="30"/>
      <c r="B833" s="31"/>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c r="AA833" s="30"/>
      <c r="AB833" s="30"/>
    </row>
    <row r="834" spans="1:28" ht="13" x14ac:dyDescent="0.15">
      <c r="A834" s="30"/>
      <c r="B834" s="31"/>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c r="AA834" s="30"/>
      <c r="AB834" s="30"/>
    </row>
    <row r="835" spans="1:28" ht="13" x14ac:dyDescent="0.15">
      <c r="A835" s="30"/>
      <c r="B835" s="31"/>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c r="AA835" s="30"/>
      <c r="AB835" s="30"/>
    </row>
    <row r="836" spans="1:28" ht="13" x14ac:dyDescent="0.15">
      <c r="A836" s="30"/>
      <c r="B836" s="31"/>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c r="AA836" s="30"/>
      <c r="AB836" s="30"/>
    </row>
    <row r="837" spans="1:28" ht="13" x14ac:dyDescent="0.15">
      <c r="A837" s="30"/>
      <c r="B837" s="31"/>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c r="AA837" s="30"/>
      <c r="AB837" s="30"/>
    </row>
    <row r="838" spans="1:28" ht="13" x14ac:dyDescent="0.15">
      <c r="A838" s="30"/>
      <c r="B838" s="31"/>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c r="AA838" s="30"/>
      <c r="AB838" s="30"/>
    </row>
    <row r="839" spans="1:28" ht="13" x14ac:dyDescent="0.15">
      <c r="A839" s="30"/>
      <c r="B839" s="31"/>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c r="AA839" s="30"/>
      <c r="AB839" s="30"/>
    </row>
    <row r="840" spans="1:28" ht="13" x14ac:dyDescent="0.15">
      <c r="A840" s="30"/>
      <c r="B840" s="31"/>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c r="AA840" s="30"/>
      <c r="AB840" s="30"/>
    </row>
    <row r="841" spans="1:28" ht="13" x14ac:dyDescent="0.15">
      <c r="A841" s="30"/>
      <c r="B841" s="31"/>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c r="AA841" s="30"/>
      <c r="AB841" s="30"/>
    </row>
    <row r="842" spans="1:28" ht="13" x14ac:dyDescent="0.15">
      <c r="A842" s="30"/>
      <c r="B842" s="31"/>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c r="AA842" s="30"/>
      <c r="AB842" s="30"/>
    </row>
    <row r="843" spans="1:28" ht="13" x14ac:dyDescent="0.15">
      <c r="A843" s="30"/>
      <c r="B843" s="31"/>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c r="AA843" s="30"/>
      <c r="AB843" s="30"/>
    </row>
    <row r="844" spans="1:28" ht="13" x14ac:dyDescent="0.15">
      <c r="A844" s="30"/>
      <c r="B844" s="31"/>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c r="AA844" s="30"/>
      <c r="AB844" s="30"/>
    </row>
    <row r="845" spans="1:28" ht="13" x14ac:dyDescent="0.15">
      <c r="A845" s="30"/>
      <c r="B845" s="31"/>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c r="AA845" s="30"/>
      <c r="AB845" s="30"/>
    </row>
    <row r="846" spans="1:28" ht="13" x14ac:dyDescent="0.15">
      <c r="A846" s="30"/>
      <c r="B846" s="31"/>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c r="AA846" s="30"/>
      <c r="AB846" s="30"/>
    </row>
    <row r="847" spans="1:28" ht="13" x14ac:dyDescent="0.15">
      <c r="A847" s="30"/>
      <c r="B847" s="31"/>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c r="AA847" s="30"/>
      <c r="AB847" s="30"/>
    </row>
    <row r="848" spans="1:28" ht="13" x14ac:dyDescent="0.15">
      <c r="A848" s="30"/>
      <c r="B848" s="31"/>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c r="AA848" s="30"/>
      <c r="AB848" s="30"/>
    </row>
    <row r="849" spans="1:28" ht="13" x14ac:dyDescent="0.15">
      <c r="A849" s="30"/>
      <c r="B849" s="31"/>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c r="AA849" s="30"/>
      <c r="AB849" s="30"/>
    </row>
    <row r="850" spans="1:28" ht="13" x14ac:dyDescent="0.15">
      <c r="A850" s="30"/>
      <c r="B850" s="31"/>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c r="AA850" s="30"/>
      <c r="AB850" s="30"/>
    </row>
    <row r="851" spans="1:28" ht="13" x14ac:dyDescent="0.15">
      <c r="A851" s="30"/>
      <c r="B851" s="31"/>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c r="AA851" s="30"/>
      <c r="AB851" s="30"/>
    </row>
    <row r="852" spans="1:28" ht="13" x14ac:dyDescent="0.15">
      <c r="A852" s="30"/>
      <c r="B852" s="31"/>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c r="AA852" s="30"/>
      <c r="AB852" s="30"/>
    </row>
    <row r="853" spans="1:28" ht="13" x14ac:dyDescent="0.15">
      <c r="A853" s="30"/>
      <c r="B853" s="31"/>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c r="AA853" s="30"/>
      <c r="AB853" s="30"/>
    </row>
    <row r="854" spans="1:28" ht="13" x14ac:dyDescent="0.15">
      <c r="A854" s="30"/>
      <c r="B854" s="31"/>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c r="AA854" s="30"/>
      <c r="AB854" s="30"/>
    </row>
    <row r="855" spans="1:28" ht="13" x14ac:dyDescent="0.15">
      <c r="A855" s="30"/>
      <c r="B855" s="31"/>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c r="AA855" s="30"/>
      <c r="AB855" s="30"/>
    </row>
    <row r="856" spans="1:28" ht="13" x14ac:dyDescent="0.15">
      <c r="A856" s="30"/>
      <c r="B856" s="31"/>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c r="AA856" s="30"/>
      <c r="AB856" s="30"/>
    </row>
    <row r="857" spans="1:28" ht="13" x14ac:dyDescent="0.15">
      <c r="A857" s="30"/>
      <c r="B857" s="31"/>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c r="AA857" s="30"/>
      <c r="AB857" s="30"/>
    </row>
    <row r="858" spans="1:28" ht="13" x14ac:dyDescent="0.15">
      <c r="A858" s="30"/>
      <c r="B858" s="31"/>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c r="AA858" s="30"/>
      <c r="AB858" s="30"/>
    </row>
    <row r="859" spans="1:28" ht="13" x14ac:dyDescent="0.15">
      <c r="A859" s="30"/>
      <c r="B859" s="31"/>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c r="AA859" s="30"/>
      <c r="AB859" s="30"/>
    </row>
    <row r="860" spans="1:28" ht="13" x14ac:dyDescent="0.15">
      <c r="A860" s="30"/>
      <c r="B860" s="31"/>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c r="AA860" s="30"/>
      <c r="AB860" s="30"/>
    </row>
    <row r="861" spans="1:28" ht="13" x14ac:dyDescent="0.15">
      <c r="A861" s="30"/>
      <c r="B861" s="31"/>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c r="AA861" s="30"/>
      <c r="AB861" s="30"/>
    </row>
    <row r="862" spans="1:28" ht="13" x14ac:dyDescent="0.15">
      <c r="A862" s="30"/>
      <c r="B862" s="31"/>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c r="AA862" s="30"/>
      <c r="AB862" s="30"/>
    </row>
    <row r="863" spans="1:28" ht="13" x14ac:dyDescent="0.15">
      <c r="A863" s="30"/>
      <c r="B863" s="31"/>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c r="AA863" s="30"/>
      <c r="AB863" s="30"/>
    </row>
    <row r="864" spans="1:28" ht="13" x14ac:dyDescent="0.15">
      <c r="A864" s="30"/>
      <c r="B864" s="31"/>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c r="AA864" s="30"/>
      <c r="AB864" s="30"/>
    </row>
    <row r="865" spans="1:28" ht="13" x14ac:dyDescent="0.15">
      <c r="A865" s="30"/>
      <c r="B865" s="31"/>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c r="AA865" s="30"/>
      <c r="AB865" s="30"/>
    </row>
    <row r="866" spans="1:28" ht="13" x14ac:dyDescent="0.15">
      <c r="A866" s="30"/>
      <c r="B866" s="31"/>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c r="AA866" s="30"/>
      <c r="AB866" s="30"/>
    </row>
    <row r="867" spans="1:28" ht="13" x14ac:dyDescent="0.15">
      <c r="A867" s="30"/>
      <c r="B867" s="31"/>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c r="AA867" s="30"/>
      <c r="AB867" s="30"/>
    </row>
    <row r="868" spans="1:28" ht="13" x14ac:dyDescent="0.15">
      <c r="A868" s="30"/>
      <c r="B868" s="31"/>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c r="AA868" s="30"/>
      <c r="AB868" s="30"/>
    </row>
    <row r="869" spans="1:28" ht="13" x14ac:dyDescent="0.15">
      <c r="A869" s="30"/>
      <c r="B869" s="31"/>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c r="AA869" s="30"/>
      <c r="AB869" s="30"/>
    </row>
    <row r="870" spans="1:28" ht="13" x14ac:dyDescent="0.15">
      <c r="A870" s="30"/>
      <c r="B870" s="31"/>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c r="AA870" s="30"/>
      <c r="AB870" s="30"/>
    </row>
    <row r="871" spans="1:28" ht="13" x14ac:dyDescent="0.15">
      <c r="A871" s="30"/>
      <c r="B871" s="31"/>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c r="AA871" s="30"/>
      <c r="AB871" s="30"/>
    </row>
    <row r="872" spans="1:28" ht="13" x14ac:dyDescent="0.15">
      <c r="A872" s="30"/>
      <c r="B872" s="31"/>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c r="AA872" s="30"/>
      <c r="AB872" s="30"/>
    </row>
    <row r="873" spans="1:28" ht="13" x14ac:dyDescent="0.15">
      <c r="A873" s="30"/>
      <c r="B873" s="31"/>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c r="AA873" s="30"/>
      <c r="AB873" s="30"/>
    </row>
    <row r="874" spans="1:28" ht="13" x14ac:dyDescent="0.15">
      <c r="A874" s="30"/>
      <c r="B874" s="31"/>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c r="AA874" s="30"/>
      <c r="AB874" s="30"/>
    </row>
    <row r="875" spans="1:28" ht="13" x14ac:dyDescent="0.15">
      <c r="A875" s="30"/>
      <c r="B875" s="31"/>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c r="AA875" s="30"/>
      <c r="AB875" s="30"/>
    </row>
    <row r="876" spans="1:28" ht="13" x14ac:dyDescent="0.15">
      <c r="A876" s="30"/>
      <c r="B876" s="31"/>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c r="AA876" s="30"/>
      <c r="AB876" s="30"/>
    </row>
    <row r="877" spans="1:28" ht="13" x14ac:dyDescent="0.15">
      <c r="A877" s="30"/>
      <c r="B877" s="31"/>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c r="AA877" s="30"/>
      <c r="AB877" s="30"/>
    </row>
    <row r="878" spans="1:28" ht="13" x14ac:dyDescent="0.15">
      <c r="A878" s="30"/>
      <c r="B878" s="31"/>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c r="AA878" s="30"/>
      <c r="AB878" s="30"/>
    </row>
    <row r="879" spans="1:28" ht="13" x14ac:dyDescent="0.15">
      <c r="A879" s="30"/>
      <c r="B879" s="31"/>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c r="AA879" s="30"/>
      <c r="AB879" s="30"/>
    </row>
    <row r="880" spans="1:28" ht="13" x14ac:dyDescent="0.15">
      <c r="A880" s="30"/>
      <c r="B880" s="31"/>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c r="AA880" s="30"/>
      <c r="AB880" s="30"/>
    </row>
    <row r="881" spans="1:28" ht="13" x14ac:dyDescent="0.15">
      <c r="A881" s="30"/>
      <c r="B881" s="31"/>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c r="AA881" s="30"/>
      <c r="AB881" s="30"/>
    </row>
    <row r="882" spans="1:28" ht="13" x14ac:dyDescent="0.15">
      <c r="A882" s="30"/>
      <c r="B882" s="31"/>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c r="AA882" s="30"/>
      <c r="AB882" s="30"/>
    </row>
    <row r="883" spans="1:28" ht="13" x14ac:dyDescent="0.15">
      <c r="A883" s="30"/>
      <c r="B883" s="31"/>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c r="AA883" s="30"/>
      <c r="AB883" s="30"/>
    </row>
    <row r="884" spans="1:28" ht="13" x14ac:dyDescent="0.15">
      <c r="A884" s="30"/>
      <c r="B884" s="31"/>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c r="AA884" s="30"/>
      <c r="AB884" s="30"/>
    </row>
    <row r="885" spans="1:28" ht="13" x14ac:dyDescent="0.15">
      <c r="A885" s="30"/>
      <c r="B885" s="31"/>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c r="AA885" s="30"/>
      <c r="AB885" s="30"/>
    </row>
    <row r="886" spans="1:28" ht="13" x14ac:dyDescent="0.15">
      <c r="A886" s="30"/>
      <c r="B886" s="31"/>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c r="AA886" s="30"/>
      <c r="AB886" s="30"/>
    </row>
    <row r="887" spans="1:28" ht="13" x14ac:dyDescent="0.15">
      <c r="A887" s="30"/>
      <c r="B887" s="31"/>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c r="AA887" s="30"/>
      <c r="AB887" s="30"/>
    </row>
    <row r="888" spans="1:28" ht="13" x14ac:dyDescent="0.15">
      <c r="A888" s="30"/>
      <c r="B888" s="31"/>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c r="AA888" s="30"/>
      <c r="AB888" s="30"/>
    </row>
    <row r="889" spans="1:28" ht="13" x14ac:dyDescent="0.15">
      <c r="A889" s="30"/>
      <c r="B889" s="31"/>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c r="AA889" s="30"/>
      <c r="AB889" s="30"/>
    </row>
    <row r="890" spans="1:28" ht="13" x14ac:dyDescent="0.15">
      <c r="A890" s="30"/>
      <c r="B890" s="31"/>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c r="AA890" s="30"/>
      <c r="AB890" s="30"/>
    </row>
    <row r="891" spans="1:28" ht="13" x14ac:dyDescent="0.15">
      <c r="A891" s="30"/>
      <c r="B891" s="31"/>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c r="AA891" s="30"/>
      <c r="AB891" s="30"/>
    </row>
    <row r="892" spans="1:28" ht="13" x14ac:dyDescent="0.15">
      <c r="A892" s="30"/>
      <c r="B892" s="31"/>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c r="AA892" s="30"/>
      <c r="AB892" s="30"/>
    </row>
    <row r="893" spans="1:28" ht="13" x14ac:dyDescent="0.15">
      <c r="A893" s="30"/>
      <c r="B893" s="31"/>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c r="AA893" s="30"/>
      <c r="AB893" s="30"/>
    </row>
    <row r="894" spans="1:28" ht="13" x14ac:dyDescent="0.15">
      <c r="A894" s="30"/>
      <c r="B894" s="31"/>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c r="AA894" s="30"/>
      <c r="AB894" s="30"/>
    </row>
    <row r="895" spans="1:28" ht="13" x14ac:dyDescent="0.15">
      <c r="A895" s="30"/>
      <c r="B895" s="31"/>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c r="AA895" s="30"/>
      <c r="AB895" s="30"/>
    </row>
    <row r="896" spans="1:28" ht="13" x14ac:dyDescent="0.15">
      <c r="A896" s="30"/>
      <c r="B896" s="31"/>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c r="AA896" s="30"/>
      <c r="AB896" s="30"/>
    </row>
    <row r="897" spans="1:28" ht="13" x14ac:dyDescent="0.15">
      <c r="A897" s="30"/>
      <c r="B897" s="31"/>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c r="AA897" s="30"/>
      <c r="AB897" s="30"/>
    </row>
    <row r="898" spans="1:28" ht="13" x14ac:dyDescent="0.15">
      <c r="A898" s="30"/>
      <c r="B898" s="31"/>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c r="AA898" s="30"/>
      <c r="AB898" s="30"/>
    </row>
    <row r="899" spans="1:28" ht="13" x14ac:dyDescent="0.15">
      <c r="A899" s="30"/>
      <c r="B899" s="31"/>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c r="AA899" s="30"/>
      <c r="AB899" s="30"/>
    </row>
    <row r="900" spans="1:28" ht="13" x14ac:dyDescent="0.15">
      <c r="A900" s="30"/>
      <c r="B900" s="31"/>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c r="AA900" s="30"/>
      <c r="AB900" s="30"/>
    </row>
    <row r="901" spans="1:28" ht="13" x14ac:dyDescent="0.15">
      <c r="A901" s="30"/>
      <c r="B901" s="31"/>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c r="AA901" s="30"/>
      <c r="AB901" s="30"/>
    </row>
    <row r="902" spans="1:28" ht="13" x14ac:dyDescent="0.15">
      <c r="A902" s="30"/>
      <c r="B902" s="31"/>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c r="AA902" s="30"/>
      <c r="AB902" s="30"/>
    </row>
    <row r="903" spans="1:28" ht="13" x14ac:dyDescent="0.15">
      <c r="A903" s="30"/>
      <c r="B903" s="31"/>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c r="AA903" s="30"/>
      <c r="AB903" s="30"/>
    </row>
    <row r="904" spans="1:28" ht="13" x14ac:dyDescent="0.15">
      <c r="A904" s="30"/>
      <c r="B904" s="31"/>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c r="AA904" s="30"/>
      <c r="AB904" s="30"/>
    </row>
    <row r="905" spans="1:28" ht="13" x14ac:dyDescent="0.15">
      <c r="A905" s="30"/>
      <c r="B905" s="31"/>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c r="AA905" s="30"/>
      <c r="AB905" s="30"/>
    </row>
    <row r="906" spans="1:28" ht="13" x14ac:dyDescent="0.15">
      <c r="A906" s="30"/>
      <c r="B906" s="31"/>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c r="AA906" s="30"/>
      <c r="AB906" s="30"/>
    </row>
    <row r="907" spans="1:28" ht="13" x14ac:dyDescent="0.15">
      <c r="A907" s="30"/>
      <c r="B907" s="31"/>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c r="AA907" s="30"/>
      <c r="AB907" s="30"/>
    </row>
    <row r="908" spans="1:28" ht="13" x14ac:dyDescent="0.15">
      <c r="A908" s="30"/>
      <c r="B908" s="31"/>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c r="AA908" s="30"/>
      <c r="AB908" s="30"/>
    </row>
    <row r="909" spans="1:28" ht="13" x14ac:dyDescent="0.15">
      <c r="A909" s="30"/>
      <c r="B909" s="31"/>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c r="AA909" s="30"/>
      <c r="AB909" s="30"/>
    </row>
    <row r="910" spans="1:28" ht="13" x14ac:dyDescent="0.15">
      <c r="A910" s="30"/>
      <c r="B910" s="31"/>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c r="AA910" s="30"/>
      <c r="AB910" s="30"/>
    </row>
    <row r="911" spans="1:28" ht="13" x14ac:dyDescent="0.15">
      <c r="A911" s="30"/>
      <c r="B911" s="31"/>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c r="AA911" s="30"/>
      <c r="AB911" s="30"/>
    </row>
    <row r="912" spans="1:28" ht="13" x14ac:dyDescent="0.15">
      <c r="A912" s="30"/>
      <c r="B912" s="31"/>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c r="AA912" s="30"/>
      <c r="AB912" s="30"/>
    </row>
    <row r="913" spans="1:28" ht="13" x14ac:dyDescent="0.15">
      <c r="A913" s="30"/>
      <c r="B913" s="31"/>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c r="AA913" s="30"/>
      <c r="AB913" s="30"/>
    </row>
    <row r="914" spans="1:28" ht="13" x14ac:dyDescent="0.15">
      <c r="A914" s="30"/>
      <c r="B914" s="31"/>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c r="AA914" s="30"/>
      <c r="AB914" s="30"/>
    </row>
    <row r="915" spans="1:28" ht="13" x14ac:dyDescent="0.15">
      <c r="A915" s="30"/>
      <c r="B915" s="31"/>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c r="AA915" s="30"/>
      <c r="AB915" s="30"/>
    </row>
    <row r="916" spans="1:28" ht="13" x14ac:dyDescent="0.15">
      <c r="A916" s="30"/>
      <c r="B916" s="31"/>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c r="AA916" s="30"/>
      <c r="AB916" s="30"/>
    </row>
    <row r="917" spans="1:28" ht="13" x14ac:dyDescent="0.15">
      <c r="A917" s="30"/>
      <c r="B917" s="31"/>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c r="AA917" s="30"/>
      <c r="AB917" s="30"/>
    </row>
    <row r="918" spans="1:28" ht="13" x14ac:dyDescent="0.15">
      <c r="A918" s="30"/>
      <c r="B918" s="31"/>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c r="AA918" s="30"/>
      <c r="AB918" s="30"/>
    </row>
    <row r="919" spans="1:28" ht="13" x14ac:dyDescent="0.15">
      <c r="A919" s="30"/>
      <c r="B919" s="31"/>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c r="AA919" s="30"/>
      <c r="AB919" s="30"/>
    </row>
    <row r="920" spans="1:28" ht="13" x14ac:dyDescent="0.15">
      <c r="A920" s="30"/>
      <c r="B920" s="31"/>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c r="AA920" s="30"/>
      <c r="AB920" s="30"/>
    </row>
    <row r="921" spans="1:28" ht="13" x14ac:dyDescent="0.15">
      <c r="A921" s="30"/>
      <c r="B921" s="31"/>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c r="AA921" s="30"/>
      <c r="AB921" s="30"/>
    </row>
    <row r="922" spans="1:28" ht="13" x14ac:dyDescent="0.15">
      <c r="A922" s="30"/>
      <c r="B922" s="31"/>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c r="AA922" s="30"/>
      <c r="AB922" s="30"/>
    </row>
    <row r="923" spans="1:28" ht="13" x14ac:dyDescent="0.15">
      <c r="A923" s="30"/>
      <c r="B923" s="31"/>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c r="AA923" s="30"/>
      <c r="AB923" s="30"/>
    </row>
    <row r="924" spans="1:28" ht="13" x14ac:dyDescent="0.15">
      <c r="A924" s="30"/>
      <c r="B924" s="31"/>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c r="AA924" s="30"/>
      <c r="AB924" s="30"/>
    </row>
    <row r="925" spans="1:28" ht="13" x14ac:dyDescent="0.15">
      <c r="A925" s="30"/>
      <c r="B925" s="31"/>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c r="AA925" s="30"/>
      <c r="AB925" s="30"/>
    </row>
    <row r="926" spans="1:28" ht="13" x14ac:dyDescent="0.15">
      <c r="A926" s="30"/>
      <c r="B926" s="31"/>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c r="AA926" s="30"/>
      <c r="AB926" s="30"/>
    </row>
    <row r="927" spans="1:28" ht="13" x14ac:dyDescent="0.15">
      <c r="A927" s="30"/>
      <c r="B927" s="31"/>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c r="AA927" s="30"/>
      <c r="AB927" s="30"/>
    </row>
    <row r="928" spans="1:28" ht="13" x14ac:dyDescent="0.15">
      <c r="A928" s="30"/>
      <c r="B928" s="31"/>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c r="AA928" s="30"/>
      <c r="AB928" s="30"/>
    </row>
    <row r="929" spans="1:28" ht="13" x14ac:dyDescent="0.15">
      <c r="A929" s="30"/>
      <c r="B929" s="31"/>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c r="AA929" s="30"/>
      <c r="AB929" s="30"/>
    </row>
    <row r="930" spans="1:28" ht="13" x14ac:dyDescent="0.15">
      <c r="A930" s="30"/>
      <c r="B930" s="31"/>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c r="AA930" s="30"/>
      <c r="AB930" s="30"/>
    </row>
    <row r="931" spans="1:28" ht="13" x14ac:dyDescent="0.15">
      <c r="A931" s="30"/>
      <c r="B931" s="31"/>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c r="AA931" s="30"/>
      <c r="AB931" s="30"/>
    </row>
    <row r="932" spans="1:28" ht="13" x14ac:dyDescent="0.15">
      <c r="A932" s="30"/>
      <c r="B932" s="31"/>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c r="AA932" s="30"/>
      <c r="AB932" s="30"/>
    </row>
    <row r="933" spans="1:28" ht="13" x14ac:dyDescent="0.15">
      <c r="A933" s="30"/>
      <c r="B933" s="31"/>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c r="AA933" s="30"/>
      <c r="AB933" s="30"/>
    </row>
    <row r="934" spans="1:28" ht="13" x14ac:dyDescent="0.15">
      <c r="A934" s="30"/>
      <c r="B934" s="31"/>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c r="AA934" s="30"/>
      <c r="AB934" s="30"/>
    </row>
    <row r="935" spans="1:28" ht="13" x14ac:dyDescent="0.15">
      <c r="A935" s="30"/>
      <c r="B935" s="31"/>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c r="AA935" s="30"/>
      <c r="AB935" s="30"/>
    </row>
    <row r="936" spans="1:28" ht="13" x14ac:dyDescent="0.15">
      <c r="A936" s="30"/>
      <c r="B936" s="31"/>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c r="AA936" s="30"/>
      <c r="AB936" s="30"/>
    </row>
    <row r="937" spans="1:28" ht="13" x14ac:dyDescent="0.15">
      <c r="A937" s="30"/>
      <c r="B937" s="31"/>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c r="AA937" s="30"/>
      <c r="AB937" s="30"/>
    </row>
    <row r="938" spans="1:28" ht="13" x14ac:dyDescent="0.15">
      <c r="A938" s="30"/>
      <c r="B938" s="31"/>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c r="AA938" s="30"/>
      <c r="AB938" s="30"/>
    </row>
    <row r="939" spans="1:28" ht="13" x14ac:dyDescent="0.15">
      <c r="A939" s="30"/>
      <c r="B939" s="31"/>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c r="AA939" s="30"/>
      <c r="AB939" s="30"/>
    </row>
    <row r="940" spans="1:28" ht="13" x14ac:dyDescent="0.15">
      <c r="A940" s="30"/>
      <c r="B940" s="31"/>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c r="AA940" s="30"/>
      <c r="AB940" s="30"/>
    </row>
    <row r="941" spans="1:28" ht="13" x14ac:dyDescent="0.15">
      <c r="A941" s="30"/>
      <c r="B941" s="31"/>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c r="AA941" s="30"/>
      <c r="AB941" s="30"/>
    </row>
    <row r="942" spans="1:28" ht="13" x14ac:dyDescent="0.15">
      <c r="A942" s="30"/>
      <c r="B942" s="31"/>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c r="AA942" s="30"/>
      <c r="AB942" s="30"/>
    </row>
    <row r="943" spans="1:28" ht="13" x14ac:dyDescent="0.15">
      <c r="A943" s="30"/>
      <c r="B943" s="31"/>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c r="AA943" s="30"/>
      <c r="AB943" s="30"/>
    </row>
    <row r="944" spans="1:28" ht="13" x14ac:dyDescent="0.15">
      <c r="A944" s="30"/>
      <c r="B944" s="31"/>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c r="AA944" s="30"/>
      <c r="AB944" s="30"/>
    </row>
    <row r="945" spans="1:28" ht="13" x14ac:dyDescent="0.15">
      <c r="A945" s="30"/>
      <c r="B945" s="31"/>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c r="AA945" s="30"/>
      <c r="AB945" s="30"/>
    </row>
    <row r="946" spans="1:28" ht="13" x14ac:dyDescent="0.15">
      <c r="A946" s="30"/>
      <c r="B946" s="31"/>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c r="AA946" s="30"/>
      <c r="AB946" s="30"/>
    </row>
    <row r="947" spans="1:28" ht="13" x14ac:dyDescent="0.15">
      <c r="A947" s="30"/>
      <c r="B947" s="31"/>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c r="AA947" s="30"/>
      <c r="AB947" s="30"/>
    </row>
    <row r="948" spans="1:28" ht="13" x14ac:dyDescent="0.15">
      <c r="A948" s="30"/>
      <c r="B948" s="31"/>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c r="AA948" s="30"/>
      <c r="AB948" s="30"/>
    </row>
    <row r="949" spans="1:28" ht="13" x14ac:dyDescent="0.15">
      <c r="A949" s="30"/>
      <c r="B949" s="31"/>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c r="AA949" s="30"/>
      <c r="AB949" s="30"/>
    </row>
    <row r="950" spans="1:28" ht="13" x14ac:dyDescent="0.15">
      <c r="A950" s="30"/>
      <c r="B950" s="31"/>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c r="AA950" s="30"/>
      <c r="AB950" s="30"/>
    </row>
    <row r="951" spans="1:28" ht="13" x14ac:dyDescent="0.15">
      <c r="A951" s="30"/>
      <c r="B951" s="31"/>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c r="AA951" s="30"/>
      <c r="AB951" s="30"/>
    </row>
    <row r="952" spans="1:28" ht="13" x14ac:dyDescent="0.15">
      <c r="A952" s="30"/>
      <c r="B952" s="31"/>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c r="AA952" s="30"/>
      <c r="AB952" s="30"/>
    </row>
    <row r="953" spans="1:28" ht="13" x14ac:dyDescent="0.15">
      <c r="A953" s="30"/>
      <c r="B953" s="31"/>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c r="AA953" s="30"/>
      <c r="AB953" s="30"/>
    </row>
    <row r="954" spans="1:28" ht="13" x14ac:dyDescent="0.15">
      <c r="A954" s="30"/>
      <c r="B954" s="31"/>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c r="AA954" s="30"/>
      <c r="AB954" s="30"/>
    </row>
    <row r="955" spans="1:28" ht="13" x14ac:dyDescent="0.15">
      <c r="A955" s="30"/>
      <c r="B955" s="31"/>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c r="AA955" s="30"/>
      <c r="AB955" s="30"/>
    </row>
    <row r="956" spans="1:28" ht="13" x14ac:dyDescent="0.15">
      <c r="A956" s="30"/>
      <c r="B956" s="31"/>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c r="AA956" s="30"/>
      <c r="AB956" s="30"/>
    </row>
    <row r="957" spans="1:28" ht="13" x14ac:dyDescent="0.15">
      <c r="A957" s="30"/>
      <c r="B957" s="31"/>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c r="AA957" s="30"/>
      <c r="AB957" s="30"/>
    </row>
    <row r="958" spans="1:28" ht="13" x14ac:dyDescent="0.15">
      <c r="A958" s="30"/>
      <c r="B958" s="31"/>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c r="AA958" s="30"/>
      <c r="AB958" s="30"/>
    </row>
    <row r="959" spans="1:28" ht="13" x14ac:dyDescent="0.15">
      <c r="A959" s="30"/>
      <c r="B959" s="31"/>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c r="AA959" s="30"/>
      <c r="AB959" s="30"/>
    </row>
    <row r="960" spans="1:28" ht="13" x14ac:dyDescent="0.15">
      <c r="A960" s="30"/>
      <c r="B960" s="31"/>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c r="AA960" s="30"/>
      <c r="AB960" s="30"/>
    </row>
    <row r="961" spans="1:28" ht="13" x14ac:dyDescent="0.15">
      <c r="A961" s="30"/>
      <c r="B961" s="31"/>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c r="AA961" s="30"/>
      <c r="AB961" s="30"/>
    </row>
    <row r="962" spans="1:28" ht="13" x14ac:dyDescent="0.15">
      <c r="A962" s="30"/>
      <c r="B962" s="31"/>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c r="AA962" s="30"/>
      <c r="AB962" s="30"/>
    </row>
    <row r="963" spans="1:28" ht="13" x14ac:dyDescent="0.15">
      <c r="A963" s="30"/>
      <c r="B963" s="31"/>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c r="AA963" s="30"/>
      <c r="AB963" s="30"/>
    </row>
    <row r="964" spans="1:28" ht="13" x14ac:dyDescent="0.15">
      <c r="A964" s="30"/>
      <c r="B964" s="31"/>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c r="AA964" s="30"/>
      <c r="AB964" s="30"/>
    </row>
    <row r="965" spans="1:28" ht="13" x14ac:dyDescent="0.15">
      <c r="A965" s="30"/>
      <c r="B965" s="31"/>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c r="AA965" s="30"/>
      <c r="AB965" s="30"/>
    </row>
    <row r="966" spans="1:28" ht="13" x14ac:dyDescent="0.15">
      <c r="A966" s="30"/>
      <c r="B966" s="31"/>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c r="AA966" s="30"/>
      <c r="AB966" s="30"/>
    </row>
    <row r="967" spans="1:28" ht="13" x14ac:dyDescent="0.15">
      <c r="A967" s="30"/>
      <c r="B967" s="31"/>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c r="AA967" s="30"/>
      <c r="AB967" s="30"/>
    </row>
    <row r="968" spans="1:28" ht="13" x14ac:dyDescent="0.15">
      <c r="A968" s="30"/>
      <c r="B968" s="31"/>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c r="AA968" s="30"/>
      <c r="AB968" s="30"/>
    </row>
    <row r="969" spans="1:28" ht="13" x14ac:dyDescent="0.15">
      <c r="A969" s="30"/>
      <c r="B969" s="31"/>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c r="AA969" s="30"/>
      <c r="AB969" s="30"/>
    </row>
    <row r="970" spans="1:28" ht="13" x14ac:dyDescent="0.15">
      <c r="A970" s="30"/>
      <c r="B970" s="31"/>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c r="AA970" s="30"/>
      <c r="AB970" s="30"/>
    </row>
    <row r="971" spans="1:28" ht="13" x14ac:dyDescent="0.15">
      <c r="A971" s="30"/>
      <c r="B971" s="31"/>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c r="AA971" s="30"/>
      <c r="AB971" s="30"/>
    </row>
    <row r="972" spans="1:28" ht="13" x14ac:dyDescent="0.15">
      <c r="A972" s="30"/>
      <c r="B972" s="31"/>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c r="AA972" s="30"/>
      <c r="AB972" s="30"/>
    </row>
    <row r="973" spans="1:28" ht="13" x14ac:dyDescent="0.15">
      <c r="A973" s="30"/>
      <c r="B973" s="31"/>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c r="AA973" s="30"/>
      <c r="AB973" s="30"/>
    </row>
    <row r="974" spans="1:28" ht="13" x14ac:dyDescent="0.15">
      <c r="A974" s="30"/>
      <c r="B974" s="31"/>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c r="AA974" s="30"/>
      <c r="AB974" s="30"/>
    </row>
    <row r="975" spans="1:28" ht="13" x14ac:dyDescent="0.15">
      <c r="A975" s="30"/>
      <c r="B975" s="31"/>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c r="AA975" s="30"/>
      <c r="AB975" s="30"/>
    </row>
    <row r="976" spans="1:28" ht="13" x14ac:dyDescent="0.15">
      <c r="A976" s="30"/>
      <c r="B976" s="31"/>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c r="AA976" s="30"/>
      <c r="AB976" s="30"/>
    </row>
    <row r="977" spans="1:28" ht="13" x14ac:dyDescent="0.15">
      <c r="A977" s="30"/>
      <c r="B977" s="31"/>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c r="AA977" s="30"/>
      <c r="AB977" s="30"/>
    </row>
    <row r="978" spans="1:28" ht="13" x14ac:dyDescent="0.15">
      <c r="A978" s="30"/>
      <c r="B978" s="31"/>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c r="AA978" s="30"/>
      <c r="AB978" s="30"/>
    </row>
    <row r="979" spans="1:28" ht="13" x14ac:dyDescent="0.15">
      <c r="A979" s="30"/>
      <c r="B979" s="31"/>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c r="AA979" s="30"/>
      <c r="AB979" s="30"/>
    </row>
    <row r="980" spans="1:28" ht="13" x14ac:dyDescent="0.15">
      <c r="A980" s="30"/>
      <c r="B980" s="31"/>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c r="AA980" s="30"/>
      <c r="AB980" s="30"/>
    </row>
    <row r="981" spans="1:28" ht="13" x14ac:dyDescent="0.15">
      <c r="A981" s="30"/>
      <c r="B981" s="31"/>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c r="AA981" s="30"/>
      <c r="AB981" s="30"/>
    </row>
    <row r="982" spans="1:28" ht="13" x14ac:dyDescent="0.15">
      <c r="A982" s="30"/>
      <c r="B982" s="31"/>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c r="AA982" s="30"/>
      <c r="AB982" s="30"/>
    </row>
    <row r="983" spans="1:28" ht="13" x14ac:dyDescent="0.15">
      <c r="A983" s="30"/>
      <c r="B983" s="31"/>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c r="AA983" s="30"/>
      <c r="AB983" s="30"/>
    </row>
    <row r="984" spans="1:28" ht="13" x14ac:dyDescent="0.15">
      <c r="A984" s="30"/>
      <c r="B984" s="31"/>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c r="AA984" s="30"/>
      <c r="AB984" s="30"/>
    </row>
    <row r="985" spans="1:28" ht="13" x14ac:dyDescent="0.15">
      <c r="A985" s="30"/>
      <c r="B985" s="31"/>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c r="AA985" s="30"/>
      <c r="AB985" s="30"/>
    </row>
    <row r="986" spans="1:28" ht="13" x14ac:dyDescent="0.15">
      <c r="A986" s="30"/>
      <c r="B986" s="31"/>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c r="AA986" s="30"/>
      <c r="AB986" s="30"/>
    </row>
    <row r="987" spans="1:28" ht="13" x14ac:dyDescent="0.15">
      <c r="A987" s="30"/>
      <c r="B987" s="31"/>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c r="AA987" s="30"/>
      <c r="AB987" s="30"/>
    </row>
    <row r="988" spans="1:28" ht="13" x14ac:dyDescent="0.15">
      <c r="A988" s="30"/>
      <c r="B988" s="31"/>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c r="AA988" s="30"/>
      <c r="AB988" s="30"/>
    </row>
    <row r="989" spans="1:28" ht="13" x14ac:dyDescent="0.15">
      <c r="A989" s="30"/>
      <c r="B989" s="31"/>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c r="AA989" s="30"/>
      <c r="AB989" s="30"/>
    </row>
    <row r="990" spans="1:28" ht="13" x14ac:dyDescent="0.15">
      <c r="A990" s="30"/>
      <c r="B990" s="31"/>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c r="AA990" s="30"/>
      <c r="AB990" s="30"/>
    </row>
    <row r="991" spans="1:28" ht="13" x14ac:dyDescent="0.15">
      <c r="A991" s="30"/>
      <c r="B991" s="31"/>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c r="AA991" s="30"/>
      <c r="AB991" s="30"/>
    </row>
    <row r="992" spans="1:28" ht="13" x14ac:dyDescent="0.15">
      <c r="A992" s="30"/>
      <c r="B992" s="31"/>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c r="AA992" s="30"/>
      <c r="AB992" s="30"/>
    </row>
    <row r="993" spans="1:28" ht="13" x14ac:dyDescent="0.15">
      <c r="A993" s="30"/>
      <c r="B993" s="31"/>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c r="AA993" s="30"/>
      <c r="AB993" s="30"/>
    </row>
    <row r="994" spans="1:28" ht="13" x14ac:dyDescent="0.15">
      <c r="A994" s="30"/>
      <c r="B994" s="31"/>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c r="AA994" s="30"/>
      <c r="AB994" s="30"/>
    </row>
    <row r="995" spans="1:28" ht="13" x14ac:dyDescent="0.15">
      <c r="A995" s="30"/>
      <c r="B995" s="31"/>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c r="AA995" s="30"/>
      <c r="AB995" s="30"/>
    </row>
    <row r="996" spans="1:28" ht="13" x14ac:dyDescent="0.15">
      <c r="A996" s="30"/>
      <c r="B996" s="31"/>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c r="AA996" s="30"/>
      <c r="AB996" s="30"/>
    </row>
    <row r="997" spans="1:28" ht="13" x14ac:dyDescent="0.15">
      <c r="A997" s="30"/>
      <c r="B997" s="31"/>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c r="AA997" s="30"/>
      <c r="AB997" s="30"/>
    </row>
    <row r="998" spans="1:28" ht="13" x14ac:dyDescent="0.15">
      <c r="A998" s="30"/>
      <c r="B998" s="31"/>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c r="AA998" s="30"/>
      <c r="AB998" s="30"/>
    </row>
    <row r="999" spans="1:28" ht="13" x14ac:dyDescent="0.15">
      <c r="A999" s="30"/>
      <c r="B999" s="31"/>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c r="AA999" s="30"/>
      <c r="AB999" s="30"/>
    </row>
    <row r="1000" spans="1:28" ht="13" x14ac:dyDescent="0.15">
      <c r="A1000" s="30"/>
      <c r="B1000" s="31"/>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c r="AA1000" s="30"/>
      <c r="AB1000" s="30"/>
    </row>
    <row r="1001" spans="1:28" ht="13" x14ac:dyDescent="0.15">
      <c r="A1001" s="30"/>
      <c r="B1001" s="31"/>
      <c r="C1001" s="30"/>
      <c r="D1001" s="30"/>
      <c r="E1001" s="30"/>
      <c r="F1001" s="30"/>
      <c r="G1001" s="30"/>
      <c r="H1001" s="30"/>
      <c r="I1001" s="30"/>
      <c r="J1001" s="30"/>
      <c r="K1001" s="30"/>
      <c r="L1001" s="30"/>
      <c r="M1001" s="30"/>
      <c r="N1001" s="30"/>
      <c r="O1001" s="30"/>
      <c r="P1001" s="30"/>
      <c r="Q1001" s="30"/>
      <c r="R1001" s="30"/>
      <c r="S1001" s="30"/>
      <c r="T1001" s="30"/>
      <c r="U1001" s="30"/>
      <c r="V1001" s="30"/>
      <c r="W1001" s="30"/>
      <c r="X1001" s="30"/>
      <c r="Y1001" s="30"/>
      <c r="Z1001" s="30"/>
      <c r="AA1001" s="30"/>
      <c r="AB1001" s="30"/>
    </row>
    <row r="1002" spans="1:28" ht="13" x14ac:dyDescent="0.15">
      <c r="A1002" s="30"/>
      <c r="B1002" s="31"/>
      <c r="C1002" s="30"/>
      <c r="D1002" s="30"/>
      <c r="E1002" s="30"/>
      <c r="F1002" s="30"/>
      <c r="G1002" s="30"/>
      <c r="H1002" s="30"/>
      <c r="I1002" s="30"/>
      <c r="J1002" s="30"/>
      <c r="K1002" s="30"/>
      <c r="L1002" s="30"/>
      <c r="M1002" s="30"/>
      <c r="N1002" s="30"/>
      <c r="O1002" s="30"/>
      <c r="P1002" s="30"/>
      <c r="Q1002" s="30"/>
      <c r="R1002" s="30"/>
      <c r="S1002" s="30"/>
      <c r="T1002" s="30"/>
      <c r="U1002" s="30"/>
      <c r="V1002" s="30"/>
      <c r="W1002" s="30"/>
      <c r="X1002" s="30"/>
      <c r="Y1002" s="30"/>
      <c r="Z1002" s="30"/>
      <c r="AA1002" s="30"/>
      <c r="AB1002" s="30"/>
    </row>
    <row r="1003" spans="1:28" ht="13" x14ac:dyDescent="0.15">
      <c r="A1003" s="30"/>
      <c r="B1003" s="31"/>
      <c r="C1003" s="30"/>
      <c r="D1003" s="30"/>
      <c r="E1003" s="30"/>
      <c r="F1003" s="30"/>
      <c r="G1003" s="30"/>
      <c r="H1003" s="30"/>
      <c r="I1003" s="30"/>
      <c r="J1003" s="30"/>
      <c r="K1003" s="30"/>
      <c r="L1003" s="30"/>
      <c r="M1003" s="30"/>
      <c r="N1003" s="30"/>
      <c r="O1003" s="30"/>
      <c r="P1003" s="30"/>
      <c r="Q1003" s="30"/>
      <c r="R1003" s="30"/>
      <c r="S1003" s="30"/>
      <c r="T1003" s="30"/>
      <c r="U1003" s="30"/>
      <c r="V1003" s="30"/>
      <c r="W1003" s="30"/>
      <c r="X1003" s="30"/>
      <c r="Y1003" s="30"/>
      <c r="Z1003" s="30"/>
      <c r="AA1003" s="30"/>
      <c r="AB1003" s="30"/>
    </row>
    <row r="1004" spans="1:28" ht="13" x14ac:dyDescent="0.15">
      <c r="A1004" s="30"/>
      <c r="B1004" s="31"/>
      <c r="C1004" s="30"/>
      <c r="D1004" s="30"/>
      <c r="E1004" s="30"/>
      <c r="F1004" s="30"/>
      <c r="G1004" s="30"/>
      <c r="H1004" s="30"/>
      <c r="I1004" s="30"/>
      <c r="J1004" s="30"/>
      <c r="K1004" s="30"/>
      <c r="L1004" s="30"/>
      <c r="M1004" s="30"/>
      <c r="N1004" s="30"/>
      <c r="O1004" s="30"/>
      <c r="P1004" s="30"/>
      <c r="Q1004" s="30"/>
      <c r="R1004" s="30"/>
      <c r="S1004" s="30"/>
      <c r="T1004" s="30"/>
      <c r="U1004" s="30"/>
      <c r="V1004" s="30"/>
      <c r="W1004" s="30"/>
      <c r="X1004" s="30"/>
      <c r="Y1004" s="30"/>
      <c r="Z1004" s="30"/>
      <c r="AA1004" s="30"/>
      <c r="AB1004" s="30"/>
    </row>
    <row r="1005" spans="1:28" ht="13" x14ac:dyDescent="0.15">
      <c r="A1005" s="30"/>
      <c r="B1005" s="31"/>
      <c r="C1005" s="30"/>
      <c r="D1005" s="30"/>
      <c r="E1005" s="30"/>
      <c r="F1005" s="30"/>
      <c r="G1005" s="30"/>
      <c r="H1005" s="30"/>
      <c r="I1005" s="30"/>
      <c r="J1005" s="30"/>
      <c r="K1005" s="30"/>
      <c r="L1005" s="30"/>
      <c r="M1005" s="30"/>
      <c r="N1005" s="30"/>
      <c r="O1005" s="30"/>
      <c r="P1005" s="30"/>
      <c r="Q1005" s="30"/>
      <c r="R1005" s="30"/>
      <c r="S1005" s="30"/>
      <c r="T1005" s="30"/>
      <c r="U1005" s="30"/>
      <c r="V1005" s="30"/>
      <c r="W1005" s="30"/>
      <c r="X1005" s="30"/>
      <c r="Y1005" s="30"/>
      <c r="Z1005" s="30"/>
      <c r="AA1005" s="30"/>
      <c r="AB1005" s="30"/>
    </row>
    <row r="1006" spans="1:28" ht="13" x14ac:dyDescent="0.15">
      <c r="A1006" s="30"/>
      <c r="B1006" s="31"/>
      <c r="C1006" s="30"/>
      <c r="D1006" s="30"/>
      <c r="E1006" s="30"/>
      <c r="F1006" s="30"/>
      <c r="G1006" s="30"/>
      <c r="H1006" s="30"/>
      <c r="I1006" s="30"/>
      <c r="J1006" s="30"/>
      <c r="K1006" s="30"/>
      <c r="L1006" s="30"/>
      <c r="M1006" s="30"/>
      <c r="N1006" s="30"/>
      <c r="O1006" s="30"/>
      <c r="P1006" s="30"/>
      <c r="Q1006" s="30"/>
      <c r="R1006" s="30"/>
      <c r="S1006" s="30"/>
      <c r="T1006" s="30"/>
      <c r="U1006" s="30"/>
      <c r="V1006" s="30"/>
      <c r="W1006" s="30"/>
      <c r="X1006" s="30"/>
      <c r="Y1006" s="30"/>
      <c r="Z1006" s="30"/>
      <c r="AA1006" s="30"/>
      <c r="AB1006" s="30"/>
    </row>
    <row r="1007" spans="1:28" ht="13" x14ac:dyDescent="0.15">
      <c r="A1007" s="30"/>
      <c r="B1007" s="31"/>
      <c r="C1007" s="30"/>
      <c r="D1007" s="30"/>
      <c r="E1007" s="30"/>
      <c r="F1007" s="30"/>
      <c r="G1007" s="30"/>
      <c r="H1007" s="30"/>
      <c r="I1007" s="30"/>
      <c r="J1007" s="30"/>
      <c r="K1007" s="30"/>
      <c r="L1007" s="30"/>
      <c r="M1007" s="30"/>
      <c r="N1007" s="30"/>
      <c r="O1007" s="30"/>
      <c r="P1007" s="30"/>
      <c r="Q1007" s="30"/>
      <c r="R1007" s="30"/>
      <c r="S1007" s="30"/>
      <c r="T1007" s="30"/>
      <c r="U1007" s="30"/>
      <c r="V1007" s="30"/>
      <c r="W1007" s="30"/>
      <c r="X1007" s="30"/>
      <c r="Y1007" s="30"/>
      <c r="Z1007" s="30"/>
      <c r="AA1007" s="30"/>
      <c r="AB1007" s="30"/>
    </row>
    <row r="1008" spans="1:28" ht="13" x14ac:dyDescent="0.15">
      <c r="A1008" s="30"/>
      <c r="B1008" s="31"/>
      <c r="C1008" s="30"/>
      <c r="D1008" s="30"/>
      <c r="E1008" s="30"/>
      <c r="F1008" s="30"/>
      <c r="G1008" s="30"/>
      <c r="H1008" s="30"/>
      <c r="I1008" s="30"/>
      <c r="J1008" s="30"/>
      <c r="K1008" s="30"/>
      <c r="L1008" s="30"/>
      <c r="M1008" s="30"/>
      <c r="N1008" s="30"/>
      <c r="O1008" s="30"/>
      <c r="P1008" s="30"/>
      <c r="Q1008" s="30"/>
      <c r="R1008" s="30"/>
      <c r="S1008" s="30"/>
      <c r="T1008" s="30"/>
      <c r="U1008" s="30"/>
      <c r="V1008" s="30"/>
      <c r="W1008" s="30"/>
      <c r="X1008" s="30"/>
      <c r="Y1008" s="30"/>
      <c r="Z1008" s="30"/>
      <c r="AA1008" s="30"/>
      <c r="AB1008" s="30"/>
    </row>
    <row r="1009" spans="1:28" ht="13" x14ac:dyDescent="0.15">
      <c r="A1009" s="30"/>
      <c r="B1009" s="31"/>
      <c r="C1009" s="30"/>
      <c r="D1009" s="30"/>
      <c r="E1009" s="30"/>
      <c r="F1009" s="30"/>
      <c r="G1009" s="30"/>
      <c r="H1009" s="30"/>
      <c r="I1009" s="30"/>
      <c r="J1009" s="30"/>
      <c r="K1009" s="30"/>
      <c r="L1009" s="30"/>
      <c r="M1009" s="30"/>
      <c r="N1009" s="30"/>
      <c r="O1009" s="30"/>
      <c r="P1009" s="30"/>
      <c r="Q1009" s="30"/>
      <c r="R1009" s="30"/>
      <c r="S1009" s="30"/>
      <c r="T1009" s="30"/>
      <c r="U1009" s="30"/>
      <c r="V1009" s="30"/>
      <c r="W1009" s="30"/>
      <c r="X1009" s="30"/>
      <c r="Y1009" s="30"/>
      <c r="Z1009" s="30"/>
      <c r="AA1009" s="30"/>
      <c r="AB1009" s="30"/>
    </row>
    <row r="1010" spans="1:28" ht="13" x14ac:dyDescent="0.15">
      <c r="A1010" s="30"/>
      <c r="B1010" s="31"/>
      <c r="C1010" s="30"/>
      <c r="D1010" s="30"/>
      <c r="E1010" s="30"/>
      <c r="F1010" s="30"/>
      <c r="G1010" s="30"/>
      <c r="H1010" s="30"/>
      <c r="I1010" s="30"/>
      <c r="J1010" s="30"/>
      <c r="K1010" s="30"/>
      <c r="L1010" s="30"/>
      <c r="M1010" s="30"/>
      <c r="N1010" s="30"/>
      <c r="O1010" s="30"/>
      <c r="P1010" s="30"/>
      <c r="Q1010" s="30"/>
      <c r="R1010" s="30"/>
      <c r="S1010" s="30"/>
      <c r="T1010" s="30"/>
      <c r="U1010" s="30"/>
      <c r="V1010" s="30"/>
      <c r="W1010" s="30"/>
      <c r="X1010" s="30"/>
      <c r="Y1010" s="30"/>
      <c r="Z1010" s="30"/>
      <c r="AA1010" s="30"/>
      <c r="AB1010" s="30"/>
    </row>
    <row r="1011" spans="1:28" ht="13" x14ac:dyDescent="0.15">
      <c r="A1011" s="30"/>
      <c r="B1011" s="31"/>
      <c r="C1011" s="30"/>
      <c r="D1011" s="30"/>
      <c r="E1011" s="30"/>
      <c r="F1011" s="30"/>
      <c r="G1011" s="30"/>
      <c r="H1011" s="30"/>
      <c r="I1011" s="30"/>
      <c r="J1011" s="30"/>
      <c r="K1011" s="30"/>
      <c r="L1011" s="30"/>
      <c r="M1011" s="30"/>
      <c r="N1011" s="30"/>
      <c r="O1011" s="30"/>
      <c r="P1011" s="30"/>
      <c r="Q1011" s="30"/>
      <c r="R1011" s="30"/>
      <c r="S1011" s="30"/>
      <c r="T1011" s="30"/>
      <c r="U1011" s="30"/>
      <c r="V1011" s="30"/>
      <c r="W1011" s="30"/>
      <c r="X1011" s="30"/>
      <c r="Y1011" s="30"/>
      <c r="Z1011" s="30"/>
      <c r="AA1011" s="30"/>
      <c r="AB1011" s="30"/>
    </row>
    <row r="1012" spans="1:28" ht="13" x14ac:dyDescent="0.15">
      <c r="A1012" s="30"/>
      <c r="B1012" s="31"/>
      <c r="C1012" s="30"/>
      <c r="D1012" s="30"/>
      <c r="E1012" s="30"/>
      <c r="F1012" s="30"/>
      <c r="G1012" s="30"/>
      <c r="H1012" s="30"/>
      <c r="I1012" s="30"/>
      <c r="J1012" s="30"/>
      <c r="K1012" s="30"/>
      <c r="L1012" s="30"/>
      <c r="M1012" s="30"/>
      <c r="N1012" s="30"/>
      <c r="O1012" s="30"/>
      <c r="P1012" s="30"/>
      <c r="Q1012" s="30"/>
      <c r="R1012" s="30"/>
      <c r="S1012" s="30"/>
      <c r="T1012" s="30"/>
      <c r="U1012" s="30"/>
      <c r="V1012" s="30"/>
      <c r="W1012" s="30"/>
      <c r="X1012" s="30"/>
      <c r="Y1012" s="30"/>
      <c r="Z1012" s="30"/>
      <c r="AA1012" s="30"/>
      <c r="AB1012" s="30"/>
    </row>
  </sheetData>
  <mergeCells count="3">
    <mergeCell ref="H5:I5"/>
    <mergeCell ref="J5:K5"/>
    <mergeCell ref="B19:C19"/>
  </mergeCells>
  <hyperlinks>
    <hyperlink ref="H4" location="null!A1" display="See &quot;Instructions&quot; tab for general valuation exclusions" xr:uid="{00000000-0004-0000-0100-000000000000}"/>
  </hyperlink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1:P34"/>
  <sheetViews>
    <sheetView workbookViewId="0"/>
  </sheetViews>
  <sheetFormatPr baseColWidth="10" defaultColWidth="12.6640625" defaultRowHeight="15.75" customHeight="1" x14ac:dyDescent="0.15"/>
  <sheetData>
    <row r="1" spans="2:13" ht="15.75" customHeight="1" x14ac:dyDescent="0.15">
      <c r="L1" s="183" t="s">
        <v>0</v>
      </c>
      <c r="M1" s="184"/>
    </row>
    <row r="2" spans="2:13" ht="15.75" customHeight="1" x14ac:dyDescent="0.15">
      <c r="B2" s="1" t="s">
        <v>1</v>
      </c>
      <c r="C2" s="2" t="s">
        <v>2</v>
      </c>
      <c r="D2" s="2" t="s">
        <v>3</v>
      </c>
      <c r="E2" s="3" t="s">
        <v>4</v>
      </c>
      <c r="L2" s="4" t="s">
        <v>5</v>
      </c>
      <c r="M2" s="5" t="s">
        <v>6</v>
      </c>
    </row>
    <row r="3" spans="2:13" ht="15.75" customHeight="1" x14ac:dyDescent="0.15">
      <c r="B3" s="6">
        <f>F29</f>
        <v>125346</v>
      </c>
      <c r="C3" s="7">
        <f>P34</f>
        <v>32539266.247745827</v>
      </c>
      <c r="D3" s="7">
        <f>K29</f>
        <v>83587550</v>
      </c>
      <c r="E3" s="8">
        <f>H29</f>
        <v>83587550</v>
      </c>
    </row>
    <row r="5" spans="2:13" ht="15.75" customHeight="1" x14ac:dyDescent="0.15">
      <c r="B5" s="56"/>
      <c r="C5" s="56"/>
      <c r="D5" s="56"/>
      <c r="E5" s="56"/>
      <c r="F5" s="56"/>
      <c r="G5" s="56"/>
      <c r="H5" s="56"/>
      <c r="I5" s="56"/>
      <c r="J5" s="56"/>
      <c r="L5" s="56"/>
      <c r="M5" s="13"/>
    </row>
    <row r="6" spans="2:13" ht="68" x14ac:dyDescent="0.2">
      <c r="B6" s="57" t="s">
        <v>7</v>
      </c>
      <c r="C6" s="58" t="s">
        <v>42</v>
      </c>
      <c r="D6" s="59" t="s">
        <v>43</v>
      </c>
      <c r="E6" s="59" t="s">
        <v>44</v>
      </c>
      <c r="F6" s="60" t="s">
        <v>45</v>
      </c>
      <c r="G6" s="60" t="s">
        <v>46</v>
      </c>
      <c r="H6" s="61" t="s">
        <v>47</v>
      </c>
      <c r="I6" s="61" t="s">
        <v>48</v>
      </c>
      <c r="J6" s="61" t="s">
        <v>49</v>
      </c>
      <c r="K6" s="61" t="s">
        <v>3</v>
      </c>
      <c r="L6" s="62" t="s">
        <v>10</v>
      </c>
      <c r="M6" s="63">
        <v>0.1</v>
      </c>
    </row>
    <row r="7" spans="2:13" ht="43" x14ac:dyDescent="0.2">
      <c r="B7" s="64" t="s">
        <v>50</v>
      </c>
      <c r="C7" s="65" t="s">
        <v>51</v>
      </c>
      <c r="D7" s="66">
        <v>9000</v>
      </c>
      <c r="E7" s="67">
        <v>2000</v>
      </c>
      <c r="F7" s="68">
        <v>61</v>
      </c>
      <c r="G7" s="69">
        <v>50</v>
      </c>
      <c r="H7" s="70">
        <f t="shared" ref="H7:H24" si="0">F7*D7</f>
        <v>549000</v>
      </c>
      <c r="I7" s="71">
        <f t="shared" ref="I7:I24" si="1">E7*G7</f>
        <v>100000</v>
      </c>
      <c r="J7" s="71">
        <f t="shared" ref="J7:J28" si="2">SUM(H7:I7)</f>
        <v>649000</v>
      </c>
      <c r="K7" s="72">
        <f t="shared" ref="K7:K24" si="3">H7*$M$7+I7</f>
        <v>649000</v>
      </c>
      <c r="L7" s="73" t="s">
        <v>12</v>
      </c>
      <c r="M7" s="74">
        <v>1</v>
      </c>
    </row>
    <row r="8" spans="2:13" ht="43" x14ac:dyDescent="0.2">
      <c r="B8" s="75" t="s">
        <v>50</v>
      </c>
      <c r="C8" s="76" t="s">
        <v>52</v>
      </c>
      <c r="D8" s="77">
        <v>10000</v>
      </c>
      <c r="E8" s="78">
        <v>2000</v>
      </c>
      <c r="F8" s="79">
        <v>970</v>
      </c>
      <c r="G8" s="80">
        <v>50</v>
      </c>
      <c r="H8" s="81">
        <f t="shared" si="0"/>
        <v>9700000</v>
      </c>
      <c r="I8" s="71">
        <f t="shared" si="1"/>
        <v>100000</v>
      </c>
      <c r="J8" s="71">
        <f t="shared" si="2"/>
        <v>9800000</v>
      </c>
      <c r="K8" s="72">
        <f t="shared" si="3"/>
        <v>9800000</v>
      </c>
      <c r="L8" s="82" t="s">
        <v>14</v>
      </c>
      <c r="M8" s="83">
        <v>0.3</v>
      </c>
    </row>
    <row r="9" spans="2:13" ht="16" x14ac:dyDescent="0.2">
      <c r="B9" s="75" t="s">
        <v>50</v>
      </c>
      <c r="C9" s="76" t="s">
        <v>53</v>
      </c>
      <c r="D9" s="77">
        <v>15000</v>
      </c>
      <c r="E9" s="78">
        <v>2000</v>
      </c>
      <c r="F9" s="79">
        <v>188</v>
      </c>
      <c r="G9" s="80">
        <v>50</v>
      </c>
      <c r="H9" s="81">
        <f t="shared" si="0"/>
        <v>2820000</v>
      </c>
      <c r="I9" s="71">
        <f t="shared" si="1"/>
        <v>100000</v>
      </c>
      <c r="J9" s="71">
        <f t="shared" si="2"/>
        <v>2920000</v>
      </c>
      <c r="K9" s="72">
        <f t="shared" si="3"/>
        <v>2920000</v>
      </c>
    </row>
    <row r="10" spans="2:13" ht="16" x14ac:dyDescent="0.2">
      <c r="B10" s="75" t="s">
        <v>50</v>
      </c>
      <c r="C10" s="76" t="s">
        <v>54</v>
      </c>
      <c r="D10" s="77">
        <v>6000</v>
      </c>
      <c r="E10" s="78">
        <v>2000</v>
      </c>
      <c r="F10" s="79">
        <v>475</v>
      </c>
      <c r="G10" s="80">
        <v>50</v>
      </c>
      <c r="H10" s="81">
        <f t="shared" si="0"/>
        <v>2850000</v>
      </c>
      <c r="I10" s="71">
        <f t="shared" si="1"/>
        <v>100000</v>
      </c>
      <c r="J10" s="71">
        <f t="shared" si="2"/>
        <v>2950000</v>
      </c>
      <c r="K10" s="72">
        <f t="shared" si="3"/>
        <v>2950000</v>
      </c>
    </row>
    <row r="11" spans="2:13" ht="16" x14ac:dyDescent="0.2">
      <c r="B11" s="75" t="s">
        <v>50</v>
      </c>
      <c r="C11" s="76" t="s">
        <v>55</v>
      </c>
      <c r="D11" s="77">
        <v>9000</v>
      </c>
      <c r="E11" s="78">
        <v>2000</v>
      </c>
      <c r="F11" s="84">
        <v>32</v>
      </c>
      <c r="G11" s="80">
        <v>50</v>
      </c>
      <c r="H11" s="81">
        <f t="shared" si="0"/>
        <v>288000</v>
      </c>
      <c r="I11" s="71">
        <f t="shared" si="1"/>
        <v>100000</v>
      </c>
      <c r="J11" s="71">
        <f t="shared" si="2"/>
        <v>388000</v>
      </c>
      <c r="K11" s="72">
        <f t="shared" si="3"/>
        <v>388000</v>
      </c>
      <c r="L11" s="14"/>
      <c r="M11" s="15"/>
    </row>
    <row r="12" spans="2:13" ht="16" x14ac:dyDescent="0.2">
      <c r="B12" s="75" t="s">
        <v>50</v>
      </c>
      <c r="C12" s="76" t="s">
        <v>56</v>
      </c>
      <c r="D12" s="77">
        <v>10000</v>
      </c>
      <c r="E12" s="78">
        <v>2000</v>
      </c>
      <c r="F12" s="84">
        <v>1170</v>
      </c>
      <c r="G12" s="80">
        <v>50</v>
      </c>
      <c r="H12" s="81">
        <f t="shared" si="0"/>
        <v>11700000</v>
      </c>
      <c r="I12" s="71">
        <f t="shared" si="1"/>
        <v>100000</v>
      </c>
      <c r="J12" s="71">
        <f t="shared" si="2"/>
        <v>11800000</v>
      </c>
      <c r="K12" s="72">
        <f t="shared" si="3"/>
        <v>11800000</v>
      </c>
      <c r="L12" s="14"/>
      <c r="M12" s="16"/>
    </row>
    <row r="13" spans="2:13" ht="16" x14ac:dyDescent="0.2">
      <c r="B13" s="75" t="s">
        <v>50</v>
      </c>
      <c r="C13" s="76" t="s">
        <v>57</v>
      </c>
      <c r="D13" s="77">
        <v>9000</v>
      </c>
      <c r="E13" s="78">
        <v>2000</v>
      </c>
      <c r="F13" s="84">
        <v>140</v>
      </c>
      <c r="G13" s="80">
        <v>50</v>
      </c>
      <c r="H13" s="81">
        <f t="shared" si="0"/>
        <v>1260000</v>
      </c>
      <c r="I13" s="71">
        <f t="shared" si="1"/>
        <v>100000</v>
      </c>
      <c r="J13" s="71">
        <f t="shared" si="2"/>
        <v>1360000</v>
      </c>
      <c r="K13" s="72">
        <f t="shared" si="3"/>
        <v>1360000</v>
      </c>
    </row>
    <row r="14" spans="2:13" ht="16" x14ac:dyDescent="0.2">
      <c r="B14" s="85" t="s">
        <v>58</v>
      </c>
      <c r="C14" s="76" t="s">
        <v>59</v>
      </c>
      <c r="D14" s="77">
        <v>1000</v>
      </c>
      <c r="E14" s="78">
        <v>2000</v>
      </c>
      <c r="F14" s="84">
        <v>9312</v>
      </c>
      <c r="G14" s="80">
        <v>50</v>
      </c>
      <c r="H14" s="81">
        <f t="shared" si="0"/>
        <v>9312000</v>
      </c>
      <c r="I14" s="71">
        <f t="shared" si="1"/>
        <v>100000</v>
      </c>
      <c r="J14" s="71">
        <f t="shared" si="2"/>
        <v>9412000</v>
      </c>
      <c r="K14" s="72">
        <f t="shared" si="3"/>
        <v>9412000</v>
      </c>
    </row>
    <row r="15" spans="2:13" ht="16" x14ac:dyDescent="0.2">
      <c r="B15" s="85" t="s">
        <v>58</v>
      </c>
      <c r="C15" s="76" t="s">
        <v>60</v>
      </c>
      <c r="D15" s="77">
        <v>1600</v>
      </c>
      <c r="E15" s="78">
        <v>2000</v>
      </c>
      <c r="F15" s="79">
        <v>3</v>
      </c>
      <c r="G15" s="80">
        <v>50</v>
      </c>
      <c r="H15" s="81">
        <f t="shared" si="0"/>
        <v>4800</v>
      </c>
      <c r="I15" s="71">
        <f t="shared" si="1"/>
        <v>100000</v>
      </c>
      <c r="J15" s="71">
        <f t="shared" si="2"/>
        <v>104800</v>
      </c>
      <c r="K15" s="72">
        <f t="shared" si="3"/>
        <v>104800</v>
      </c>
    </row>
    <row r="16" spans="2:13" ht="16" x14ac:dyDescent="0.2">
      <c r="B16" s="85" t="s">
        <v>58</v>
      </c>
      <c r="C16" s="76" t="s">
        <v>61</v>
      </c>
      <c r="D16" s="77">
        <v>1400</v>
      </c>
      <c r="E16" s="78">
        <v>2000</v>
      </c>
      <c r="F16" s="79">
        <v>129</v>
      </c>
      <c r="G16" s="80">
        <v>50</v>
      </c>
      <c r="H16" s="81">
        <f t="shared" si="0"/>
        <v>180600</v>
      </c>
      <c r="I16" s="71">
        <f t="shared" si="1"/>
        <v>100000</v>
      </c>
      <c r="J16" s="71">
        <f t="shared" si="2"/>
        <v>280600</v>
      </c>
      <c r="K16" s="72">
        <f t="shared" si="3"/>
        <v>280600</v>
      </c>
    </row>
    <row r="17" spans="2:16" ht="16" x14ac:dyDescent="0.2">
      <c r="B17" s="85" t="s">
        <v>58</v>
      </c>
      <c r="C17" s="76" t="s">
        <v>62</v>
      </c>
      <c r="D17" s="77">
        <v>1200</v>
      </c>
      <c r="E17" s="78">
        <v>2000</v>
      </c>
      <c r="F17" s="84">
        <v>903</v>
      </c>
      <c r="G17" s="80">
        <v>50</v>
      </c>
      <c r="H17" s="81">
        <f t="shared" si="0"/>
        <v>1083600</v>
      </c>
      <c r="I17" s="71">
        <f t="shared" si="1"/>
        <v>100000</v>
      </c>
      <c r="J17" s="71">
        <f t="shared" si="2"/>
        <v>1183600</v>
      </c>
      <c r="K17" s="72">
        <f t="shared" si="3"/>
        <v>1183600</v>
      </c>
    </row>
    <row r="18" spans="2:16" ht="16" x14ac:dyDescent="0.2">
      <c r="B18" s="86" t="s">
        <v>63</v>
      </c>
      <c r="C18" s="76" t="s">
        <v>64</v>
      </c>
      <c r="D18" s="77">
        <v>400</v>
      </c>
      <c r="E18" s="78">
        <v>2000</v>
      </c>
      <c r="F18" s="84">
        <v>97995</v>
      </c>
      <c r="G18" s="80">
        <v>50</v>
      </c>
      <c r="H18" s="81">
        <f t="shared" si="0"/>
        <v>39198000</v>
      </c>
      <c r="I18" s="71">
        <f t="shared" si="1"/>
        <v>100000</v>
      </c>
      <c r="J18" s="71">
        <f t="shared" si="2"/>
        <v>39298000</v>
      </c>
      <c r="K18" s="72">
        <f t="shared" si="3"/>
        <v>39298000</v>
      </c>
    </row>
    <row r="19" spans="2:16" ht="16" x14ac:dyDescent="0.2">
      <c r="B19" s="86" t="s">
        <v>63</v>
      </c>
      <c r="C19" s="76" t="s">
        <v>65</v>
      </c>
      <c r="D19" s="77">
        <v>400</v>
      </c>
      <c r="E19" s="78">
        <v>2000</v>
      </c>
      <c r="F19" s="84">
        <v>3567</v>
      </c>
      <c r="G19" s="80">
        <v>50</v>
      </c>
      <c r="H19" s="81">
        <f t="shared" si="0"/>
        <v>1426800</v>
      </c>
      <c r="I19" s="71">
        <f t="shared" si="1"/>
        <v>100000</v>
      </c>
      <c r="J19" s="71">
        <f t="shared" si="2"/>
        <v>1526800</v>
      </c>
      <c r="K19" s="72">
        <f t="shared" si="3"/>
        <v>1526800</v>
      </c>
    </row>
    <row r="20" spans="2:16" ht="16" x14ac:dyDescent="0.2">
      <c r="B20" s="87" t="s">
        <v>66</v>
      </c>
      <c r="C20" s="76" t="s">
        <v>67</v>
      </c>
      <c r="D20" s="77">
        <v>200</v>
      </c>
      <c r="E20" s="78">
        <v>2000</v>
      </c>
      <c r="F20" s="84">
        <v>101</v>
      </c>
      <c r="G20" s="80">
        <v>50</v>
      </c>
      <c r="H20" s="81">
        <f t="shared" si="0"/>
        <v>20200</v>
      </c>
      <c r="I20" s="71">
        <f t="shared" si="1"/>
        <v>100000</v>
      </c>
      <c r="J20" s="71">
        <f t="shared" si="2"/>
        <v>120200</v>
      </c>
      <c r="K20" s="72">
        <f t="shared" si="3"/>
        <v>120200</v>
      </c>
    </row>
    <row r="21" spans="2:16" ht="16" x14ac:dyDescent="0.2">
      <c r="B21" s="87" t="s">
        <v>66</v>
      </c>
      <c r="C21" s="76" t="s">
        <v>68</v>
      </c>
      <c r="D21" s="77">
        <v>300</v>
      </c>
      <c r="E21" s="78">
        <v>2000</v>
      </c>
      <c r="F21" s="84">
        <v>6196</v>
      </c>
      <c r="G21" s="80">
        <v>50</v>
      </c>
      <c r="H21" s="81">
        <f t="shared" si="0"/>
        <v>1858800</v>
      </c>
      <c r="I21" s="71">
        <f t="shared" si="1"/>
        <v>100000</v>
      </c>
      <c r="J21" s="71">
        <f t="shared" si="2"/>
        <v>1958800</v>
      </c>
      <c r="K21" s="72">
        <f t="shared" si="3"/>
        <v>1958800</v>
      </c>
    </row>
    <row r="22" spans="2:16" ht="16" x14ac:dyDescent="0.2">
      <c r="B22" s="87" t="s">
        <v>66</v>
      </c>
      <c r="C22" s="76" t="s">
        <v>69</v>
      </c>
      <c r="D22" s="77">
        <v>300</v>
      </c>
      <c r="E22" s="78">
        <v>2000</v>
      </c>
      <c r="F22" s="84">
        <v>3051</v>
      </c>
      <c r="G22" s="80">
        <v>50</v>
      </c>
      <c r="H22" s="81">
        <f t="shared" si="0"/>
        <v>915300</v>
      </c>
      <c r="I22" s="71">
        <f t="shared" si="1"/>
        <v>100000</v>
      </c>
      <c r="J22" s="71">
        <f t="shared" si="2"/>
        <v>1015300</v>
      </c>
      <c r="K22" s="72">
        <f t="shared" si="3"/>
        <v>1015300</v>
      </c>
    </row>
    <row r="23" spans="2:16" ht="16" x14ac:dyDescent="0.2">
      <c r="B23" s="87" t="s">
        <v>66</v>
      </c>
      <c r="C23" s="76" t="s">
        <v>70</v>
      </c>
      <c r="D23" s="77">
        <v>250</v>
      </c>
      <c r="E23" s="78">
        <v>2000</v>
      </c>
      <c r="F23" s="84">
        <v>5</v>
      </c>
      <c r="G23" s="80">
        <v>50</v>
      </c>
      <c r="H23" s="81">
        <f t="shared" si="0"/>
        <v>1250</v>
      </c>
      <c r="I23" s="71">
        <f t="shared" si="1"/>
        <v>100000</v>
      </c>
      <c r="J23" s="71">
        <f t="shared" si="2"/>
        <v>101250</v>
      </c>
      <c r="K23" s="72">
        <f t="shared" si="3"/>
        <v>101250</v>
      </c>
    </row>
    <row r="24" spans="2:16" ht="16" x14ac:dyDescent="0.2">
      <c r="B24" s="88" t="s">
        <v>66</v>
      </c>
      <c r="C24" s="89" t="s">
        <v>66</v>
      </c>
      <c r="D24" s="90">
        <v>400</v>
      </c>
      <c r="E24" s="91">
        <v>2000</v>
      </c>
      <c r="F24" s="92">
        <v>1048</v>
      </c>
      <c r="G24" s="93">
        <v>50</v>
      </c>
      <c r="H24" s="94">
        <f t="shared" si="0"/>
        <v>419200</v>
      </c>
      <c r="I24" s="95">
        <f t="shared" si="1"/>
        <v>100000</v>
      </c>
      <c r="J24" s="95">
        <f t="shared" si="2"/>
        <v>519200</v>
      </c>
      <c r="K24" s="96">
        <f t="shared" si="3"/>
        <v>519200</v>
      </c>
    </row>
    <row r="25" spans="2:16" ht="16" x14ac:dyDescent="0.2">
      <c r="B25" s="185" t="s">
        <v>50</v>
      </c>
      <c r="C25" s="186"/>
      <c r="D25" s="187"/>
      <c r="E25" s="97">
        <f t="shared" ref="E25:I25" si="4">SUMIF($B$7:$B$24,$B25,E$7:E$24)</f>
        <v>14000</v>
      </c>
      <c r="F25" s="98">
        <f t="shared" si="4"/>
        <v>3036</v>
      </c>
      <c r="G25" s="98">
        <f t="shared" si="4"/>
        <v>350</v>
      </c>
      <c r="H25" s="99">
        <f t="shared" si="4"/>
        <v>29167000</v>
      </c>
      <c r="I25" s="99">
        <f t="shared" si="4"/>
        <v>700000</v>
      </c>
      <c r="J25" s="99">
        <f t="shared" si="2"/>
        <v>29867000</v>
      </c>
      <c r="K25" s="100">
        <f t="shared" ref="K25:K29" si="5">H25*$M$7</f>
        <v>29167000</v>
      </c>
    </row>
    <row r="26" spans="2:16" ht="16" x14ac:dyDescent="0.2">
      <c r="B26" s="188" t="s">
        <v>58</v>
      </c>
      <c r="C26" s="189"/>
      <c r="D26" s="190"/>
      <c r="E26" s="97">
        <f t="shared" ref="E26:I26" si="6">SUMIF($B$7:$B$24,$B26,E$7:E$24)</f>
        <v>8000</v>
      </c>
      <c r="F26" s="98">
        <f t="shared" si="6"/>
        <v>10347</v>
      </c>
      <c r="G26" s="98">
        <f t="shared" si="6"/>
        <v>200</v>
      </c>
      <c r="H26" s="99">
        <f t="shared" si="6"/>
        <v>10581000</v>
      </c>
      <c r="I26" s="99">
        <f t="shared" si="6"/>
        <v>400000</v>
      </c>
      <c r="J26" s="99">
        <f t="shared" si="2"/>
        <v>10981000</v>
      </c>
      <c r="K26" s="101">
        <f t="shared" si="5"/>
        <v>10581000</v>
      </c>
    </row>
    <row r="27" spans="2:16" ht="16" x14ac:dyDescent="0.2">
      <c r="B27" s="188" t="s">
        <v>63</v>
      </c>
      <c r="C27" s="189"/>
      <c r="D27" s="190"/>
      <c r="E27" s="97">
        <f t="shared" ref="E27:I27" si="7">SUMIF($B$7:$B$24,$B27,E$7:E$24)</f>
        <v>4000</v>
      </c>
      <c r="F27" s="98">
        <f t="shared" si="7"/>
        <v>101562</v>
      </c>
      <c r="G27" s="98">
        <f t="shared" si="7"/>
        <v>100</v>
      </c>
      <c r="H27" s="99">
        <f t="shared" si="7"/>
        <v>40624800</v>
      </c>
      <c r="I27" s="99">
        <f t="shared" si="7"/>
        <v>200000</v>
      </c>
      <c r="J27" s="99">
        <f t="shared" si="2"/>
        <v>40824800</v>
      </c>
      <c r="K27" s="101">
        <f t="shared" si="5"/>
        <v>40624800</v>
      </c>
    </row>
    <row r="28" spans="2:16" ht="16" x14ac:dyDescent="0.2">
      <c r="B28" s="191" t="s">
        <v>66</v>
      </c>
      <c r="C28" s="192"/>
      <c r="D28" s="193"/>
      <c r="E28" s="97">
        <f t="shared" ref="E28:I28" si="8">SUMIF($B$7:$B$24,$B28,E$7:E$24)</f>
        <v>10000</v>
      </c>
      <c r="F28" s="98">
        <f t="shared" si="8"/>
        <v>10401</v>
      </c>
      <c r="G28" s="98">
        <f t="shared" si="8"/>
        <v>250</v>
      </c>
      <c r="H28" s="99">
        <f t="shared" si="8"/>
        <v>3214750</v>
      </c>
      <c r="I28" s="102">
        <f t="shared" si="8"/>
        <v>500000</v>
      </c>
      <c r="J28" s="102">
        <f t="shared" si="2"/>
        <v>3714750</v>
      </c>
      <c r="K28" s="103">
        <f t="shared" si="5"/>
        <v>3214750</v>
      </c>
    </row>
    <row r="29" spans="2:16" ht="16" x14ac:dyDescent="0.2">
      <c r="B29" s="180" t="s">
        <v>23</v>
      </c>
      <c r="C29" s="181"/>
      <c r="D29" s="182"/>
      <c r="E29" s="104">
        <f t="shared" ref="E29:J29" si="9">SUM(E25:E28)</f>
        <v>36000</v>
      </c>
      <c r="F29" s="105">
        <f t="shared" si="9"/>
        <v>125346</v>
      </c>
      <c r="G29" s="105">
        <f t="shared" si="9"/>
        <v>900</v>
      </c>
      <c r="H29" s="106">
        <f t="shared" si="9"/>
        <v>83587550</v>
      </c>
      <c r="I29" s="106">
        <f t="shared" si="9"/>
        <v>1800000</v>
      </c>
      <c r="J29" s="106">
        <f t="shared" si="9"/>
        <v>85387550</v>
      </c>
      <c r="K29" s="107">
        <f t="shared" si="5"/>
        <v>83587550</v>
      </c>
    </row>
    <row r="31" spans="2:16" ht="32" x14ac:dyDescent="0.2">
      <c r="B31" s="19" t="s">
        <v>4</v>
      </c>
      <c r="C31" s="18" t="s">
        <v>24</v>
      </c>
      <c r="D31" s="18" t="s">
        <v>10</v>
      </c>
      <c r="E31" s="20">
        <v>2025</v>
      </c>
      <c r="F31" s="21">
        <v>2026</v>
      </c>
      <c r="G31" s="21">
        <v>2027</v>
      </c>
      <c r="H31" s="21">
        <v>2028</v>
      </c>
      <c r="I31" s="21">
        <v>2029</v>
      </c>
      <c r="J31" s="21">
        <v>2030</v>
      </c>
      <c r="K31" s="21">
        <v>2031</v>
      </c>
      <c r="L31" s="21">
        <v>2032</v>
      </c>
      <c r="M31" s="21">
        <v>2033</v>
      </c>
      <c r="N31" s="21">
        <v>2034</v>
      </c>
      <c r="O31" s="21">
        <v>2035</v>
      </c>
    </row>
    <row r="32" spans="2:16" ht="15" x14ac:dyDescent="0.2">
      <c r="B32" s="23">
        <f>J29</f>
        <v>85387550</v>
      </c>
      <c r="C32" s="108">
        <f>M8</f>
        <v>0.3</v>
      </c>
      <c r="D32" s="24">
        <f>M6</f>
        <v>0.1</v>
      </c>
      <c r="E32" s="109">
        <f>H29+$I$29</f>
        <v>85387550</v>
      </c>
      <c r="F32" s="109">
        <f t="shared" ref="F32:O32" si="10">E32*(1-$M$8)+$I$29</f>
        <v>61571284.999999993</v>
      </c>
      <c r="G32" s="109">
        <f t="shared" si="10"/>
        <v>44899899.499999993</v>
      </c>
      <c r="H32" s="109">
        <f t="shared" si="10"/>
        <v>33229929.649999991</v>
      </c>
      <c r="I32" s="109">
        <f t="shared" si="10"/>
        <v>25060950.754999992</v>
      </c>
      <c r="J32" s="109">
        <f t="shared" si="10"/>
        <v>19342665.528499994</v>
      </c>
      <c r="K32" s="109">
        <f t="shared" si="10"/>
        <v>15339865.869949995</v>
      </c>
      <c r="L32" s="109">
        <f t="shared" si="10"/>
        <v>12537906.108964996</v>
      </c>
      <c r="M32" s="109">
        <f t="shared" si="10"/>
        <v>10576534.276275497</v>
      </c>
      <c r="N32" s="109">
        <f t="shared" si="10"/>
        <v>9203573.9933928475</v>
      </c>
      <c r="O32" s="110">
        <f t="shared" si="10"/>
        <v>8242501.7953749932</v>
      </c>
      <c r="P32" s="25" t="s">
        <v>2</v>
      </c>
    </row>
    <row r="33" spans="2:16" ht="32" x14ac:dyDescent="0.2">
      <c r="B33" s="22"/>
      <c r="C33" s="22"/>
      <c r="D33" s="18" t="s">
        <v>25</v>
      </c>
      <c r="E33" s="111">
        <f>(E32/$J$29)*100</f>
        <v>100</v>
      </c>
      <c r="F33" s="112">
        <f t="shared" ref="F33:O33" si="11">(F32/$B$32)*100</f>
        <v>72.108035656251985</v>
      </c>
      <c r="G33" s="112">
        <f t="shared" si="11"/>
        <v>52.583660615628382</v>
      </c>
      <c r="H33" s="112">
        <f t="shared" si="11"/>
        <v>38.916598087191858</v>
      </c>
      <c r="I33" s="112">
        <f t="shared" si="11"/>
        <v>29.349654317286294</v>
      </c>
      <c r="J33" s="112">
        <f t="shared" si="11"/>
        <v>22.652793678352403</v>
      </c>
      <c r="K33" s="112">
        <f t="shared" si="11"/>
        <v>17.964991231098672</v>
      </c>
      <c r="L33" s="112">
        <f t="shared" si="11"/>
        <v>14.683529518021066</v>
      </c>
      <c r="M33" s="112">
        <f t="shared" si="11"/>
        <v>12.38650631886674</v>
      </c>
      <c r="N33" s="112">
        <f t="shared" si="11"/>
        <v>10.778590079458713</v>
      </c>
      <c r="O33" s="113">
        <f t="shared" si="11"/>
        <v>9.6530487118730921</v>
      </c>
      <c r="P33" s="25"/>
    </row>
    <row r="34" spans="2:16" ht="15.75" customHeight="1" x14ac:dyDescent="0.15">
      <c r="D34" s="114" t="s">
        <v>71</v>
      </c>
      <c r="E34" s="115">
        <f t="shared" ref="E34:O34" si="12">E32*$M$6</f>
        <v>8538755</v>
      </c>
      <c r="F34" s="116">
        <f t="shared" si="12"/>
        <v>6157128.5</v>
      </c>
      <c r="G34" s="116">
        <f t="shared" si="12"/>
        <v>4489989.9499999993</v>
      </c>
      <c r="H34" s="116">
        <f t="shared" si="12"/>
        <v>3322992.9649999994</v>
      </c>
      <c r="I34" s="116">
        <f t="shared" si="12"/>
        <v>2506095.0754999993</v>
      </c>
      <c r="J34" s="116">
        <f t="shared" si="12"/>
        <v>1934266.5528499996</v>
      </c>
      <c r="K34" s="116">
        <f t="shared" si="12"/>
        <v>1533986.5869949996</v>
      </c>
      <c r="L34" s="116">
        <f t="shared" si="12"/>
        <v>1253790.6108964996</v>
      </c>
      <c r="M34" s="116">
        <f t="shared" si="12"/>
        <v>1057653.4276275497</v>
      </c>
      <c r="N34" s="116">
        <f t="shared" si="12"/>
        <v>920357.39933928475</v>
      </c>
      <c r="O34" s="117">
        <f t="shared" si="12"/>
        <v>824250.17953749932</v>
      </c>
      <c r="P34" s="26">
        <f>SUM(E34:O34)</f>
        <v>32539266.247745827</v>
      </c>
    </row>
  </sheetData>
  <mergeCells count="6">
    <mergeCell ref="B29:D29"/>
    <mergeCell ref="L1:M1"/>
    <mergeCell ref="B25:D25"/>
    <mergeCell ref="B26:D26"/>
    <mergeCell ref="B27:D27"/>
    <mergeCell ref="B28:D28"/>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BFA31-330B-2A42-B2BA-6B88FA16DCF0}">
  <dimension ref="A1:B31"/>
  <sheetViews>
    <sheetView tabSelected="1" workbookViewId="0"/>
  </sheetViews>
  <sheetFormatPr baseColWidth="10" defaultColWidth="11" defaultRowHeight="13" x14ac:dyDescent="0.15"/>
  <cols>
    <col min="1" max="1" width="2.83203125" customWidth="1"/>
    <col min="2" max="2" width="131" customWidth="1"/>
  </cols>
  <sheetData>
    <row r="1" spans="1:2" ht="30" x14ac:dyDescent="0.3">
      <c r="A1" s="198" t="s">
        <v>120</v>
      </c>
    </row>
    <row r="2" spans="1:2" ht="30" x14ac:dyDescent="0.3">
      <c r="A2" s="198" t="s">
        <v>119</v>
      </c>
    </row>
    <row r="4" spans="1:2" ht="26" thickBot="1" x14ac:dyDescent="0.3">
      <c r="B4" s="254" t="s">
        <v>81</v>
      </c>
    </row>
    <row r="5" spans="1:2" ht="95" x14ac:dyDescent="0.2">
      <c r="B5" s="166" t="s">
        <v>110</v>
      </c>
    </row>
    <row r="6" spans="1:2" ht="38" x14ac:dyDescent="0.2">
      <c r="B6" s="167" t="s">
        <v>107</v>
      </c>
    </row>
    <row r="7" spans="1:2" ht="19" x14ac:dyDescent="0.2">
      <c r="B7" s="168" t="s">
        <v>82</v>
      </c>
    </row>
    <row r="8" spans="1:2" ht="20" thickBot="1" x14ac:dyDescent="0.25">
      <c r="B8" s="171" t="s">
        <v>108</v>
      </c>
    </row>
    <row r="9" spans="1:2" ht="16" x14ac:dyDescent="0.2">
      <c r="B9" s="118"/>
    </row>
    <row r="10" spans="1:2" ht="24" thickBot="1" x14ac:dyDescent="0.3">
      <c r="B10" s="255" t="s">
        <v>83</v>
      </c>
    </row>
    <row r="11" spans="1:2" ht="19" x14ac:dyDescent="0.2">
      <c r="B11" s="166" t="s">
        <v>109</v>
      </c>
    </row>
    <row r="12" spans="1:2" ht="171" x14ac:dyDescent="0.2">
      <c r="B12" s="167" t="s">
        <v>111</v>
      </c>
    </row>
    <row r="13" spans="1:2" ht="57" x14ac:dyDescent="0.2">
      <c r="B13" s="167" t="s">
        <v>112</v>
      </c>
    </row>
    <row r="14" spans="1:2" ht="20" thickBot="1" x14ac:dyDescent="0.25">
      <c r="B14" s="169" t="s">
        <v>113</v>
      </c>
    </row>
    <row r="15" spans="1:2" x14ac:dyDescent="0.15">
      <c r="B15" s="170"/>
    </row>
    <row r="16" spans="1:2" ht="24" thickBot="1" x14ac:dyDescent="0.3">
      <c r="B16" s="255" t="s">
        <v>94</v>
      </c>
    </row>
    <row r="17" spans="2:2" ht="19" x14ac:dyDescent="0.2">
      <c r="B17" s="172" t="s">
        <v>87</v>
      </c>
    </row>
    <row r="18" spans="2:2" ht="19" x14ac:dyDescent="0.2">
      <c r="B18" s="173" t="s">
        <v>88</v>
      </c>
    </row>
    <row r="19" spans="2:2" ht="19" x14ac:dyDescent="0.2">
      <c r="B19" s="173" t="s">
        <v>89</v>
      </c>
    </row>
    <row r="20" spans="2:2" ht="19" x14ac:dyDescent="0.2">
      <c r="B20" s="173" t="s">
        <v>90</v>
      </c>
    </row>
    <row r="21" spans="2:2" ht="19" x14ac:dyDescent="0.2">
      <c r="B21" s="173" t="s">
        <v>91</v>
      </c>
    </row>
    <row r="22" spans="2:2" ht="19" x14ac:dyDescent="0.2">
      <c r="B22" s="173" t="s">
        <v>92</v>
      </c>
    </row>
    <row r="23" spans="2:2" ht="19" x14ac:dyDescent="0.2">
      <c r="B23" s="173" t="s">
        <v>93</v>
      </c>
    </row>
    <row r="24" spans="2:2" ht="19" x14ac:dyDescent="0.2">
      <c r="B24" s="173" t="s">
        <v>95</v>
      </c>
    </row>
    <row r="25" spans="2:2" ht="20" thickBot="1" x14ac:dyDescent="0.25">
      <c r="B25" s="174" t="s">
        <v>96</v>
      </c>
    </row>
    <row r="27" spans="2:2" ht="24" thickBot="1" x14ac:dyDescent="0.3">
      <c r="B27" s="255" t="s">
        <v>114</v>
      </c>
    </row>
    <row r="28" spans="2:2" s="170" customFormat="1" ht="76" x14ac:dyDescent="0.2">
      <c r="B28" s="172" t="s">
        <v>115</v>
      </c>
    </row>
    <row r="29" spans="2:2" s="170" customFormat="1" ht="57" x14ac:dyDescent="0.2">
      <c r="B29" s="173" t="s">
        <v>116</v>
      </c>
    </row>
    <row r="30" spans="2:2" s="170" customFormat="1" ht="38" x14ac:dyDescent="0.2">
      <c r="B30" s="173" t="s">
        <v>117</v>
      </c>
    </row>
    <row r="31" spans="2:2" s="170" customFormat="1" ht="58" thickBot="1" x14ac:dyDescent="0.25">
      <c r="B31" s="174"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U42"/>
  <sheetViews>
    <sheetView showGridLines="0" zoomScaleNormal="180" workbookViewId="0">
      <selection activeCell="D12" sqref="D12"/>
    </sheetView>
  </sheetViews>
  <sheetFormatPr baseColWidth="10" defaultColWidth="12.6640625" defaultRowHeight="18" customHeight="1" x14ac:dyDescent="0.2"/>
  <cols>
    <col min="1" max="1" width="32.83203125" style="199" customWidth="1"/>
    <col min="2" max="6" width="28.83203125" style="199" customWidth="1"/>
    <col min="7" max="16384" width="12.6640625" style="199"/>
  </cols>
  <sheetData>
    <row r="1" spans="1:7" ht="32" customHeight="1" x14ac:dyDescent="0.3">
      <c r="A1" s="198" t="s">
        <v>118</v>
      </c>
    </row>
    <row r="2" spans="1:7" ht="32" customHeight="1" x14ac:dyDescent="0.3">
      <c r="A2" s="198" t="s">
        <v>119</v>
      </c>
    </row>
    <row r="3" spans="1:7" ht="18" customHeight="1" x14ac:dyDescent="0.2">
      <c r="A3" s="200"/>
      <c r="B3" s="203"/>
      <c r="G3" s="202"/>
    </row>
    <row r="4" spans="1:7" ht="24" customHeight="1" thickBot="1" x14ac:dyDescent="0.3">
      <c r="A4" s="256" t="s">
        <v>100</v>
      </c>
      <c r="C4" s="118"/>
      <c r="D4" s="201"/>
    </row>
    <row r="5" spans="1:7" ht="18" customHeight="1" thickBot="1" x14ac:dyDescent="0.25">
      <c r="A5" s="240" t="s">
        <v>99</v>
      </c>
      <c r="B5" s="258" t="s">
        <v>84</v>
      </c>
      <c r="C5" s="241" t="s">
        <v>85</v>
      </c>
      <c r="D5" s="201"/>
    </row>
    <row r="6" spans="1:7" ht="18" customHeight="1" x14ac:dyDescent="0.2">
      <c r="A6" s="209" t="s">
        <v>106</v>
      </c>
      <c r="B6" s="253"/>
      <c r="C6" s="214"/>
      <c r="D6" s="201"/>
    </row>
    <row r="7" spans="1:7" ht="18" customHeight="1" x14ac:dyDescent="0.2">
      <c r="A7" s="222" t="s">
        <v>86</v>
      </c>
      <c r="B7" s="223">
        <v>10</v>
      </c>
      <c r="C7" s="214"/>
    </row>
    <row r="8" spans="1:7" ht="18" customHeight="1" x14ac:dyDescent="0.2">
      <c r="A8" s="210" t="s">
        <v>97</v>
      </c>
      <c r="B8" s="211">
        <v>0</v>
      </c>
      <c r="C8" s="214"/>
    </row>
    <row r="9" spans="1:7" ht="36" customHeight="1" x14ac:dyDescent="0.2">
      <c r="A9" s="208" t="s">
        <v>72</v>
      </c>
      <c r="B9" s="212">
        <f>B7/2</f>
        <v>5</v>
      </c>
      <c r="C9" s="214"/>
    </row>
    <row r="10" spans="1:7" ht="18" customHeight="1" thickBot="1" x14ac:dyDescent="0.25">
      <c r="A10" s="204" t="s">
        <v>73</v>
      </c>
      <c r="B10" s="213"/>
      <c r="C10" s="215"/>
    </row>
    <row r="12" spans="1:7" ht="24" customHeight="1" thickBot="1" x14ac:dyDescent="0.3">
      <c r="A12" s="257" t="s">
        <v>101</v>
      </c>
    </row>
    <row r="13" spans="1:7" ht="18" customHeight="1" thickBot="1" x14ac:dyDescent="0.25">
      <c r="A13" s="237" t="s">
        <v>98</v>
      </c>
      <c r="B13" s="238" t="s">
        <v>105</v>
      </c>
      <c r="C13" s="239" t="s">
        <v>104</v>
      </c>
      <c r="F13" s="205"/>
    </row>
    <row r="14" spans="1:7" ht="18" customHeight="1" x14ac:dyDescent="0.2">
      <c r="A14" s="234">
        <v>1</v>
      </c>
      <c r="B14" s="235">
        <v>1</v>
      </c>
      <c r="C14" s="236">
        <v>1</v>
      </c>
    </row>
    <row r="15" spans="1:7" ht="18" customHeight="1" x14ac:dyDescent="0.2">
      <c r="A15" s="217">
        <v>2</v>
      </c>
      <c r="B15" s="216">
        <v>1</v>
      </c>
      <c r="C15" s="218">
        <v>1</v>
      </c>
    </row>
    <row r="16" spans="1:7" ht="18" customHeight="1" x14ac:dyDescent="0.2">
      <c r="A16" s="217">
        <v>3</v>
      </c>
      <c r="B16" s="216">
        <v>1</v>
      </c>
      <c r="C16" s="218">
        <v>1</v>
      </c>
    </row>
    <row r="17" spans="1:21" ht="18" customHeight="1" x14ac:dyDescent="0.2">
      <c r="A17" s="217">
        <v>4</v>
      </c>
      <c r="B17" s="216">
        <v>1</v>
      </c>
      <c r="C17" s="218">
        <v>1</v>
      </c>
    </row>
    <row r="18" spans="1:21" ht="18" customHeight="1" x14ac:dyDescent="0.2">
      <c r="A18" s="217">
        <v>5</v>
      </c>
      <c r="B18" s="216">
        <v>1</v>
      </c>
      <c r="C18" s="218">
        <v>1</v>
      </c>
    </row>
    <row r="19" spans="1:21" ht="18" customHeight="1" x14ac:dyDescent="0.2">
      <c r="A19" s="217">
        <v>6</v>
      </c>
      <c r="B19" s="216">
        <v>1</v>
      </c>
      <c r="C19" s="218">
        <v>1</v>
      </c>
    </row>
    <row r="20" spans="1:21" ht="18" customHeight="1" x14ac:dyDescent="0.2">
      <c r="A20" s="217">
        <v>7</v>
      </c>
      <c r="B20" s="216">
        <v>1</v>
      </c>
      <c r="C20" s="218">
        <v>1</v>
      </c>
    </row>
    <row r="21" spans="1:21" ht="18" customHeight="1" x14ac:dyDescent="0.2">
      <c r="A21" s="217">
        <v>8</v>
      </c>
      <c r="B21" s="216">
        <v>1</v>
      </c>
      <c r="C21" s="218">
        <v>1</v>
      </c>
    </row>
    <row r="22" spans="1:21" ht="18" customHeight="1" x14ac:dyDescent="0.2">
      <c r="A22" s="217">
        <v>9</v>
      </c>
      <c r="B22" s="216">
        <v>1</v>
      </c>
      <c r="C22" s="218">
        <v>1</v>
      </c>
    </row>
    <row r="23" spans="1:21" ht="18" customHeight="1" thickBot="1" x14ac:dyDescent="0.25">
      <c r="A23" s="219">
        <v>10</v>
      </c>
      <c r="B23" s="220">
        <v>1</v>
      </c>
      <c r="C23" s="221">
        <v>1</v>
      </c>
    </row>
    <row r="25" spans="1:21" ht="24" customHeight="1" thickBot="1" x14ac:dyDescent="0.3">
      <c r="A25" s="257" t="s">
        <v>102</v>
      </c>
      <c r="B25" s="201"/>
      <c r="C25" s="201"/>
      <c r="D25" s="206"/>
      <c r="E25" s="201"/>
      <c r="H25" s="201"/>
      <c r="I25" s="201"/>
      <c r="J25" s="201"/>
      <c r="K25" s="201"/>
      <c r="L25" s="201"/>
      <c r="M25" s="201"/>
      <c r="N25" s="201"/>
      <c r="O25" s="201"/>
      <c r="P25" s="201"/>
      <c r="Q25" s="201"/>
      <c r="R25" s="201"/>
      <c r="S25" s="201"/>
      <c r="T25" s="201"/>
      <c r="U25" s="201"/>
    </row>
    <row r="26" spans="1:21" ht="18" customHeight="1" thickBot="1" x14ac:dyDescent="0.25">
      <c r="A26" s="233" t="s">
        <v>98</v>
      </c>
      <c r="B26" s="244" t="s">
        <v>4</v>
      </c>
      <c r="C26" s="244" t="s">
        <v>74</v>
      </c>
      <c r="D26" s="244" t="s">
        <v>103</v>
      </c>
      <c r="E26" s="245" t="s">
        <v>75</v>
      </c>
      <c r="F26" s="246" t="s">
        <v>76</v>
      </c>
      <c r="H26" s="201"/>
      <c r="I26" s="201"/>
      <c r="J26" s="201"/>
      <c r="K26" s="201"/>
      <c r="L26" s="201"/>
      <c r="M26" s="201"/>
      <c r="N26" s="201"/>
      <c r="O26" s="201"/>
      <c r="P26" s="201"/>
      <c r="Q26" s="201"/>
      <c r="R26" s="201"/>
      <c r="S26" s="201"/>
      <c r="T26" s="201"/>
    </row>
    <row r="27" spans="1:21" ht="18" customHeight="1" x14ac:dyDescent="0.2">
      <c r="A27" s="242">
        <f>IF(A14&lt;&gt;"",A14,"")</f>
        <v>1</v>
      </c>
      <c r="B27" s="231">
        <f>B14*C14</f>
        <v>1</v>
      </c>
      <c r="C27" s="231">
        <f>IFERROR((1-B$8)*(1-B$9/B$7)*B27,0)</f>
        <v>0.5</v>
      </c>
      <c r="D27" s="231">
        <f>IFERROR(C27-((1-B$8)*(1-(B$9+1)/B$7)*B27),0)</f>
        <v>9.9999999999999978E-2</v>
      </c>
      <c r="E27" s="232">
        <f t="shared" ref="E27:E37" si="0">IFERROR(C27/B27,0)</f>
        <v>0.5</v>
      </c>
      <c r="F27" s="227"/>
      <c r="G27" s="201"/>
      <c r="H27" s="201"/>
      <c r="I27" s="201"/>
      <c r="J27" s="201"/>
      <c r="K27" s="201"/>
      <c r="L27" s="201"/>
      <c r="M27" s="201"/>
      <c r="N27" s="201"/>
      <c r="O27" s="201"/>
      <c r="P27" s="201"/>
      <c r="Q27" s="201"/>
      <c r="R27" s="201"/>
      <c r="S27" s="201"/>
      <c r="T27" s="201"/>
    </row>
    <row r="28" spans="1:21" ht="18" customHeight="1" x14ac:dyDescent="0.2">
      <c r="A28" s="243">
        <f>IF(A15&lt;&gt;"",A15,"")</f>
        <v>2</v>
      </c>
      <c r="B28" s="224">
        <f>B15*C15</f>
        <v>1</v>
      </c>
      <c r="C28" s="224">
        <f>IFERROR((1-B$8)*(1-B$9/B$7)*B28,0)</f>
        <v>0.5</v>
      </c>
      <c r="D28" s="224">
        <f>IFERROR(C28-((1-B$8)*(1-(B$9+1)/B$7)*B28),0)</f>
        <v>9.9999999999999978E-2</v>
      </c>
      <c r="E28" s="225">
        <f t="shared" si="0"/>
        <v>0.5</v>
      </c>
      <c r="F28" s="227"/>
      <c r="G28" s="201"/>
      <c r="H28" s="201"/>
      <c r="I28" s="201"/>
      <c r="J28" s="201"/>
      <c r="K28" s="201"/>
      <c r="L28" s="201"/>
      <c r="M28" s="201"/>
      <c r="N28" s="201"/>
      <c r="O28" s="201"/>
      <c r="P28" s="201"/>
      <c r="Q28" s="201"/>
      <c r="R28" s="201"/>
      <c r="S28" s="201"/>
      <c r="T28" s="201"/>
      <c r="U28" s="201"/>
    </row>
    <row r="29" spans="1:21" ht="18" customHeight="1" x14ac:dyDescent="0.2">
      <c r="A29" s="243">
        <f>IF(A16&lt;&gt;"",A16,"")</f>
        <v>3</v>
      </c>
      <c r="B29" s="224">
        <f>B16*C16</f>
        <v>1</v>
      </c>
      <c r="C29" s="224">
        <f>IFERROR((1-B$8)*(1-B$9/B$7)*B29,0)</f>
        <v>0.5</v>
      </c>
      <c r="D29" s="224">
        <f>IFERROR(C29-((1-B$8)*(1-(B$9+1)/B$7)*B29),0)</f>
        <v>9.9999999999999978E-2</v>
      </c>
      <c r="E29" s="225">
        <f t="shared" si="0"/>
        <v>0.5</v>
      </c>
      <c r="F29" s="228"/>
    </row>
    <row r="30" spans="1:21" ht="18" customHeight="1" x14ac:dyDescent="0.2">
      <c r="A30" s="243">
        <f>IF(A17&lt;&gt;"",A17,"")</f>
        <v>4</v>
      </c>
      <c r="B30" s="224">
        <f>B17*C17</f>
        <v>1</v>
      </c>
      <c r="C30" s="224">
        <f>IFERROR((1-B$8)*(1-B$9/B$7)*B30,0)</f>
        <v>0.5</v>
      </c>
      <c r="D30" s="224">
        <f>IFERROR(C30-((1-B$8)*(1-(B$9+1)/B$7)*B30),0)</f>
        <v>9.9999999999999978E-2</v>
      </c>
      <c r="E30" s="225">
        <f t="shared" si="0"/>
        <v>0.5</v>
      </c>
      <c r="F30" s="228"/>
    </row>
    <row r="31" spans="1:21" ht="18" customHeight="1" x14ac:dyDescent="0.2">
      <c r="A31" s="243">
        <f>IF(A18&lt;&gt;"",A18,"")</f>
        <v>5</v>
      </c>
      <c r="B31" s="224">
        <f>B18*C18</f>
        <v>1</v>
      </c>
      <c r="C31" s="224">
        <f>IFERROR((1-B$8)*(1-B$9/B$7)*B31,0)</f>
        <v>0.5</v>
      </c>
      <c r="D31" s="224">
        <f>IFERROR(C31-((1-B$8)*(1-(B$9+1)/B$7)*B31),0)</f>
        <v>9.9999999999999978E-2</v>
      </c>
      <c r="E31" s="225">
        <f t="shared" si="0"/>
        <v>0.5</v>
      </c>
      <c r="F31" s="228"/>
    </row>
    <row r="32" spans="1:21" ht="18" customHeight="1" x14ac:dyDescent="0.2">
      <c r="A32" s="243">
        <f>IF(A19&lt;&gt;"",A19,"")</f>
        <v>6</v>
      </c>
      <c r="B32" s="224">
        <f>B19*C19</f>
        <v>1</v>
      </c>
      <c r="C32" s="224">
        <f>IFERROR((1-B$8)*(1-B$9/B$7)*B32,0)</f>
        <v>0.5</v>
      </c>
      <c r="D32" s="224">
        <f>IFERROR(C32-((1-B$8)*(1-(B$9+1)/B$7)*B32),0)</f>
        <v>9.9999999999999978E-2</v>
      </c>
      <c r="E32" s="225">
        <f t="shared" si="0"/>
        <v>0.5</v>
      </c>
      <c r="F32" s="229"/>
      <c r="G32" s="207"/>
      <c r="H32" s="207"/>
      <c r="I32" s="207"/>
      <c r="J32" s="207"/>
      <c r="K32" s="207"/>
      <c r="L32" s="207"/>
      <c r="M32" s="207"/>
      <c r="N32" s="207"/>
    </row>
    <row r="33" spans="1:14" ht="18" customHeight="1" x14ac:dyDescent="0.2">
      <c r="A33" s="243">
        <f>IF(A20&lt;&gt;"",A20,"")</f>
        <v>7</v>
      </c>
      <c r="B33" s="224">
        <f>B20*C20</f>
        <v>1</v>
      </c>
      <c r="C33" s="224">
        <f>IFERROR((1-B$8)*(1-B$9/B$7)*B33,0)</f>
        <v>0.5</v>
      </c>
      <c r="D33" s="224">
        <f>IFERROR(C33-((1-B$8)*(1-(B$9+1)/B$7)*B33),0)</f>
        <v>9.9999999999999978E-2</v>
      </c>
      <c r="E33" s="225">
        <f t="shared" si="0"/>
        <v>0.5</v>
      </c>
      <c r="F33" s="229"/>
      <c r="G33" s="207"/>
      <c r="H33" s="207"/>
      <c r="I33" s="207"/>
      <c r="J33" s="207"/>
      <c r="K33" s="207"/>
      <c r="L33" s="207"/>
      <c r="M33" s="207"/>
      <c r="N33" s="207"/>
    </row>
    <row r="34" spans="1:14" ht="18" customHeight="1" x14ac:dyDescent="0.2">
      <c r="A34" s="243">
        <f>IF(A21&lt;&gt;"",A21,"")</f>
        <v>8</v>
      </c>
      <c r="B34" s="224">
        <f>B21*C21</f>
        <v>1</v>
      </c>
      <c r="C34" s="224">
        <f>IFERROR((1-B$8)*(1-B$9/B$7)*B34,0)</f>
        <v>0.5</v>
      </c>
      <c r="D34" s="224">
        <f>IFERROR(C34-((1-B$8)*(1-(B$9+1)/B$7)*B34),0)</f>
        <v>9.9999999999999978E-2</v>
      </c>
      <c r="E34" s="225">
        <f t="shared" si="0"/>
        <v>0.5</v>
      </c>
      <c r="F34" s="229"/>
      <c r="G34" s="207"/>
      <c r="H34" s="207"/>
      <c r="I34" s="207"/>
      <c r="J34" s="207"/>
      <c r="K34" s="207"/>
      <c r="L34" s="207"/>
      <c r="M34" s="207"/>
      <c r="N34" s="207"/>
    </row>
    <row r="35" spans="1:14" ht="18" customHeight="1" x14ac:dyDescent="0.2">
      <c r="A35" s="243">
        <f>IF(A22&lt;&gt;"",A22,"")</f>
        <v>9</v>
      </c>
      <c r="B35" s="224">
        <f>B22*C22</f>
        <v>1</v>
      </c>
      <c r="C35" s="224">
        <f>IFERROR((1-B$8)*(1-B$9/B$7)*B35,0)</f>
        <v>0.5</v>
      </c>
      <c r="D35" s="224">
        <f>IFERROR(C35-((1-B$8)*(1-(B$9+1)/B$7)*B35),0)</f>
        <v>9.9999999999999978E-2</v>
      </c>
      <c r="E35" s="225">
        <f t="shared" si="0"/>
        <v>0.5</v>
      </c>
      <c r="F35" s="229"/>
      <c r="G35" s="207"/>
      <c r="H35" s="207"/>
      <c r="I35" s="207"/>
      <c r="J35" s="207"/>
      <c r="K35" s="207"/>
      <c r="L35" s="207"/>
      <c r="M35" s="207"/>
      <c r="N35" s="207"/>
    </row>
    <row r="36" spans="1:14" ht="18" customHeight="1" thickBot="1" x14ac:dyDescent="0.25">
      <c r="A36" s="250">
        <f>IF(A23&lt;&gt;"",A23,"")</f>
        <v>10</v>
      </c>
      <c r="B36" s="251">
        <f>B23*C23</f>
        <v>1</v>
      </c>
      <c r="C36" s="251">
        <f>IFERROR((1-B$8)*(1-B$9/B$7)*B36,0)</f>
        <v>0.5</v>
      </c>
      <c r="D36" s="251">
        <f>IFERROR(C36-((1-B$8)*(1-(B$9+1)/B$7)*B36),0)</f>
        <v>9.9999999999999978E-2</v>
      </c>
      <c r="E36" s="252">
        <f t="shared" si="0"/>
        <v>0.5</v>
      </c>
      <c r="F36" s="230"/>
      <c r="G36" s="207"/>
      <c r="H36" s="207"/>
      <c r="I36" s="207"/>
      <c r="J36" s="207"/>
      <c r="K36" s="207"/>
      <c r="L36" s="207"/>
      <c r="M36" s="207"/>
      <c r="N36" s="207"/>
    </row>
    <row r="37" spans="1:14" ht="18" customHeight="1" thickBot="1" x14ac:dyDescent="0.25">
      <c r="A37" s="247" t="s">
        <v>23</v>
      </c>
      <c r="B37" s="248">
        <f>SUM(B27:B36)</f>
        <v>10</v>
      </c>
      <c r="C37" s="248">
        <f>IFERROR((1-B$8)*(1-B$9/B$7)*B37,0)</f>
        <v>5</v>
      </c>
      <c r="D37" s="248">
        <f>IFERROR(C37-((1-B$8)*(1-(B$9+1)/B$7)*B37),0)</f>
        <v>1</v>
      </c>
      <c r="E37" s="249">
        <f>IFERROR(C37/B37,0)</f>
        <v>0.5</v>
      </c>
      <c r="F37" s="226">
        <f>IFERROR(B10/D37,0)</f>
        <v>0</v>
      </c>
      <c r="G37" s="207"/>
      <c r="H37" s="207"/>
      <c r="I37" s="207"/>
      <c r="J37" s="207"/>
      <c r="K37" s="207"/>
      <c r="L37" s="207"/>
      <c r="M37" s="207"/>
      <c r="N37" s="207"/>
    </row>
    <row r="38" spans="1:14" ht="18" customHeight="1" x14ac:dyDescent="0.2">
      <c r="A38" s="207"/>
      <c r="B38" s="207"/>
      <c r="C38" s="207"/>
      <c r="D38" s="207"/>
      <c r="E38" s="207"/>
      <c r="F38" s="207"/>
      <c r="G38" s="207"/>
      <c r="H38" s="207"/>
      <c r="I38" s="207"/>
      <c r="J38" s="207"/>
      <c r="K38" s="207"/>
      <c r="L38" s="207"/>
      <c r="M38" s="207"/>
      <c r="N38" s="207"/>
    </row>
    <row r="39" spans="1:14" ht="18" customHeight="1" x14ac:dyDescent="0.2">
      <c r="A39" s="201"/>
    </row>
    <row r="40" spans="1:14" ht="18" customHeight="1" x14ac:dyDescent="0.2">
      <c r="A40" s="201"/>
    </row>
    <row r="41" spans="1:14" ht="18" customHeight="1" x14ac:dyDescent="0.2">
      <c r="A41" s="201"/>
    </row>
    <row r="42" spans="1:14" ht="18" customHeight="1" x14ac:dyDescent="0.2">
      <c r="A42" s="20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98B09-A445-8945-AB1B-AA586638644F}">
  <sheetPr>
    <outlinePr summaryBelow="0" summaryRight="0"/>
  </sheetPr>
  <dimension ref="A1:U42"/>
  <sheetViews>
    <sheetView showGridLines="0" zoomScaleNormal="180" workbookViewId="0">
      <selection activeCell="B11" sqref="B11"/>
    </sheetView>
  </sheetViews>
  <sheetFormatPr baseColWidth="10" defaultColWidth="12.6640625" defaultRowHeight="18" customHeight="1" x14ac:dyDescent="0.2"/>
  <cols>
    <col min="1" max="1" width="32.83203125" style="199" customWidth="1"/>
    <col min="2" max="6" width="28.83203125" style="199" customWidth="1"/>
    <col min="7" max="16384" width="12.6640625" style="199"/>
  </cols>
  <sheetData>
    <row r="1" spans="1:7" ht="32" customHeight="1" x14ac:dyDescent="0.3">
      <c r="A1" s="198" t="s">
        <v>118</v>
      </c>
    </row>
    <row r="2" spans="1:7" ht="32" customHeight="1" x14ac:dyDescent="0.3">
      <c r="A2" s="198" t="s">
        <v>119</v>
      </c>
    </row>
    <row r="3" spans="1:7" ht="18" customHeight="1" x14ac:dyDescent="0.2">
      <c r="A3" s="200"/>
      <c r="B3" s="203"/>
      <c r="G3" s="202"/>
    </row>
    <row r="4" spans="1:7" ht="24" customHeight="1" thickBot="1" x14ac:dyDescent="0.3">
      <c r="A4" s="256" t="s">
        <v>100</v>
      </c>
      <c r="C4" s="118"/>
      <c r="D4" s="201"/>
    </row>
    <row r="5" spans="1:7" ht="18" customHeight="1" thickBot="1" x14ac:dyDescent="0.25">
      <c r="A5" s="240" t="s">
        <v>99</v>
      </c>
      <c r="B5" s="258" t="s">
        <v>84</v>
      </c>
      <c r="C5" s="241" t="s">
        <v>85</v>
      </c>
      <c r="D5" s="201"/>
    </row>
    <row r="6" spans="1:7" ht="18" customHeight="1" x14ac:dyDescent="0.2">
      <c r="A6" s="209" t="s">
        <v>106</v>
      </c>
      <c r="B6" s="253" t="s">
        <v>125</v>
      </c>
      <c r="C6" s="214"/>
      <c r="D6" s="201"/>
    </row>
    <row r="7" spans="1:7" ht="18" customHeight="1" x14ac:dyDescent="0.2">
      <c r="A7" s="222" t="s">
        <v>86</v>
      </c>
      <c r="B7" s="223">
        <v>10</v>
      </c>
      <c r="C7" s="214"/>
    </row>
    <row r="8" spans="1:7" ht="18" customHeight="1" x14ac:dyDescent="0.2">
      <c r="A8" s="210" t="s">
        <v>97</v>
      </c>
      <c r="B8" s="211">
        <v>0</v>
      </c>
      <c r="C8" s="214"/>
    </row>
    <row r="9" spans="1:7" ht="36" customHeight="1" x14ac:dyDescent="0.2">
      <c r="A9" s="208" t="s">
        <v>72</v>
      </c>
      <c r="B9" s="212">
        <f>B7/2</f>
        <v>5</v>
      </c>
      <c r="C9" s="214"/>
    </row>
    <row r="10" spans="1:7" ht="18" customHeight="1" thickBot="1" x14ac:dyDescent="0.25">
      <c r="A10" s="204" t="s">
        <v>73</v>
      </c>
      <c r="B10" s="213">
        <v>800000</v>
      </c>
      <c r="C10" s="215"/>
    </row>
    <row r="12" spans="1:7" ht="24" customHeight="1" thickBot="1" x14ac:dyDescent="0.3">
      <c r="A12" s="257" t="s">
        <v>101</v>
      </c>
    </row>
    <row r="13" spans="1:7" ht="18" customHeight="1" thickBot="1" x14ac:dyDescent="0.25">
      <c r="A13" s="237" t="s">
        <v>98</v>
      </c>
      <c r="B13" s="238" t="s">
        <v>105</v>
      </c>
      <c r="C13" s="239" t="s">
        <v>104</v>
      </c>
      <c r="F13" s="205"/>
    </row>
    <row r="14" spans="1:7" ht="18" customHeight="1" x14ac:dyDescent="0.2">
      <c r="A14" s="234" t="s">
        <v>121</v>
      </c>
      <c r="B14" s="235">
        <v>20000</v>
      </c>
      <c r="C14" s="236">
        <v>100</v>
      </c>
    </row>
    <row r="15" spans="1:7" ht="18" customHeight="1" x14ac:dyDescent="0.2">
      <c r="A15" s="217" t="s">
        <v>122</v>
      </c>
      <c r="B15" s="216">
        <v>15000</v>
      </c>
      <c r="C15" s="218">
        <v>400</v>
      </c>
    </row>
    <row r="16" spans="1:7" ht="18" customHeight="1" x14ac:dyDescent="0.2">
      <c r="A16" s="217"/>
      <c r="B16" s="216"/>
      <c r="C16" s="218"/>
    </row>
    <row r="17" spans="1:21" ht="18" customHeight="1" x14ac:dyDescent="0.2">
      <c r="A17" s="217"/>
      <c r="B17" s="216"/>
      <c r="C17" s="218"/>
    </row>
    <row r="18" spans="1:21" ht="18" customHeight="1" x14ac:dyDescent="0.2">
      <c r="A18" s="217"/>
      <c r="B18" s="216"/>
      <c r="C18" s="218"/>
    </row>
    <row r="19" spans="1:21" ht="18" customHeight="1" x14ac:dyDescent="0.2">
      <c r="A19" s="217"/>
      <c r="B19" s="216"/>
      <c r="C19" s="218"/>
    </row>
    <row r="20" spans="1:21" ht="18" customHeight="1" x14ac:dyDescent="0.2">
      <c r="A20" s="217"/>
      <c r="B20" s="216"/>
      <c r="C20" s="218"/>
    </row>
    <row r="21" spans="1:21" ht="18" customHeight="1" x14ac:dyDescent="0.2">
      <c r="A21" s="217"/>
      <c r="B21" s="216"/>
      <c r="C21" s="218"/>
    </row>
    <row r="22" spans="1:21" ht="18" customHeight="1" x14ac:dyDescent="0.2">
      <c r="A22" s="217"/>
      <c r="B22" s="216"/>
      <c r="C22" s="218"/>
    </row>
    <row r="23" spans="1:21" ht="18" customHeight="1" thickBot="1" x14ac:dyDescent="0.25">
      <c r="A23" s="219"/>
      <c r="B23" s="220"/>
      <c r="C23" s="221"/>
    </row>
    <row r="25" spans="1:21" ht="24" customHeight="1" thickBot="1" x14ac:dyDescent="0.3">
      <c r="A25" s="257" t="s">
        <v>102</v>
      </c>
      <c r="B25" s="201"/>
      <c r="C25" s="201"/>
      <c r="D25" s="206"/>
      <c r="E25" s="201"/>
      <c r="H25" s="201"/>
      <c r="I25" s="201"/>
      <c r="J25" s="201"/>
      <c r="K25" s="201"/>
      <c r="L25" s="201"/>
      <c r="M25" s="201"/>
      <c r="N25" s="201"/>
      <c r="O25" s="201"/>
      <c r="P25" s="201"/>
      <c r="Q25" s="201"/>
      <c r="R25" s="201"/>
      <c r="S25" s="201"/>
      <c r="T25" s="201"/>
      <c r="U25" s="201"/>
    </row>
    <row r="26" spans="1:21" ht="18" customHeight="1" thickBot="1" x14ac:dyDescent="0.25">
      <c r="A26" s="233" t="s">
        <v>98</v>
      </c>
      <c r="B26" s="244" t="s">
        <v>4</v>
      </c>
      <c r="C26" s="244" t="s">
        <v>74</v>
      </c>
      <c r="D26" s="244" t="s">
        <v>103</v>
      </c>
      <c r="E26" s="245" t="s">
        <v>75</v>
      </c>
      <c r="F26" s="246" t="s">
        <v>76</v>
      </c>
      <c r="H26" s="201"/>
      <c r="I26" s="201"/>
      <c r="J26" s="201"/>
      <c r="K26" s="201"/>
      <c r="L26" s="201"/>
      <c r="M26" s="201"/>
      <c r="N26" s="201"/>
      <c r="O26" s="201"/>
      <c r="P26" s="201"/>
      <c r="Q26" s="201"/>
      <c r="R26" s="201"/>
      <c r="S26" s="201"/>
      <c r="T26" s="201"/>
    </row>
    <row r="27" spans="1:21" ht="18" customHeight="1" x14ac:dyDescent="0.2">
      <c r="A27" s="242" t="str">
        <f>IF(A14&lt;&gt;"",A14,"")</f>
        <v>1-On System</v>
      </c>
      <c r="B27" s="231">
        <f>B14*C14</f>
        <v>2000000</v>
      </c>
      <c r="C27" s="231">
        <f>IFERROR((1-B$8)*(1-B$9/B$7)*B27,0)</f>
        <v>1000000</v>
      </c>
      <c r="D27" s="231">
        <f>IFERROR(C27-((1-B$8)*(1-(B$9+1)/B$7)*B27),0)</f>
        <v>200000</v>
      </c>
      <c r="E27" s="232">
        <f t="shared" ref="E27:E37" si="0">IFERROR(C27/B27,0)</f>
        <v>0.5</v>
      </c>
      <c r="F27" s="227"/>
      <c r="G27" s="201"/>
      <c r="H27" s="201"/>
      <c r="I27" s="201"/>
      <c r="J27" s="201"/>
      <c r="K27" s="201"/>
      <c r="L27" s="201"/>
      <c r="M27" s="201"/>
      <c r="N27" s="201"/>
      <c r="O27" s="201"/>
      <c r="P27" s="201"/>
      <c r="Q27" s="201"/>
      <c r="R27" s="201"/>
      <c r="S27" s="201"/>
      <c r="T27" s="201"/>
    </row>
    <row r="28" spans="1:21" ht="18" customHeight="1" x14ac:dyDescent="0.2">
      <c r="A28" s="243" t="str">
        <f>IF(A15&lt;&gt;"",A15,"")</f>
        <v>2-Off System</v>
      </c>
      <c r="B28" s="224">
        <f>B15*C15</f>
        <v>6000000</v>
      </c>
      <c r="C28" s="224">
        <f>IFERROR((1-B$8)*(1-B$9/B$7)*B28,0)</f>
        <v>3000000</v>
      </c>
      <c r="D28" s="224">
        <f>IFERROR(C28-((1-B$8)*(1-(B$9+1)/B$7)*B28),0)</f>
        <v>600000</v>
      </c>
      <c r="E28" s="225">
        <f t="shared" si="0"/>
        <v>0.5</v>
      </c>
      <c r="F28" s="227"/>
      <c r="G28" s="201"/>
      <c r="H28" s="201"/>
      <c r="I28" s="201"/>
      <c r="J28" s="201"/>
      <c r="K28" s="201"/>
      <c r="L28" s="201"/>
      <c r="M28" s="201"/>
      <c r="N28" s="201"/>
      <c r="O28" s="201"/>
      <c r="P28" s="201"/>
      <c r="Q28" s="201"/>
      <c r="R28" s="201"/>
      <c r="S28" s="201"/>
      <c r="T28" s="201"/>
      <c r="U28" s="201"/>
    </row>
    <row r="29" spans="1:21" ht="18" customHeight="1" x14ac:dyDescent="0.2">
      <c r="A29" s="243" t="str">
        <f>IF(A16&lt;&gt;"",A16,"")</f>
        <v/>
      </c>
      <c r="B29" s="224">
        <f>B16*C16</f>
        <v>0</v>
      </c>
      <c r="C29" s="224">
        <f>IFERROR((1-B$8)*(1-B$9/B$7)*B29,0)</f>
        <v>0</v>
      </c>
      <c r="D29" s="224">
        <f>IFERROR(C29-((1-B$8)*(1-(B$9+1)/B$7)*B29),0)</f>
        <v>0</v>
      </c>
      <c r="E29" s="225">
        <f t="shared" si="0"/>
        <v>0</v>
      </c>
      <c r="F29" s="228"/>
    </row>
    <row r="30" spans="1:21" ht="18" customHeight="1" x14ac:dyDescent="0.2">
      <c r="A30" s="243" t="str">
        <f>IF(A17&lt;&gt;"",A17,"")</f>
        <v/>
      </c>
      <c r="B30" s="224">
        <f>B17*C17</f>
        <v>0</v>
      </c>
      <c r="C30" s="224">
        <f>IFERROR((1-B$8)*(1-B$9/B$7)*B30,0)</f>
        <v>0</v>
      </c>
      <c r="D30" s="224">
        <f>IFERROR(C30-((1-B$8)*(1-(B$9+1)/B$7)*B30),0)</f>
        <v>0</v>
      </c>
      <c r="E30" s="225">
        <f t="shared" si="0"/>
        <v>0</v>
      </c>
      <c r="F30" s="228"/>
    </row>
    <row r="31" spans="1:21" ht="18" customHeight="1" x14ac:dyDescent="0.2">
      <c r="A31" s="243" t="str">
        <f>IF(A18&lt;&gt;"",A18,"")</f>
        <v/>
      </c>
      <c r="B31" s="224">
        <f>B18*C18</f>
        <v>0</v>
      </c>
      <c r="C31" s="224">
        <f>IFERROR((1-B$8)*(1-B$9/B$7)*B31,0)</f>
        <v>0</v>
      </c>
      <c r="D31" s="224">
        <f>IFERROR(C31-((1-B$8)*(1-(B$9+1)/B$7)*B31),0)</f>
        <v>0</v>
      </c>
      <c r="E31" s="225">
        <f t="shared" si="0"/>
        <v>0</v>
      </c>
      <c r="F31" s="228"/>
    </row>
    <row r="32" spans="1:21" ht="18" customHeight="1" x14ac:dyDescent="0.2">
      <c r="A32" s="243" t="str">
        <f>IF(A19&lt;&gt;"",A19,"")</f>
        <v/>
      </c>
      <c r="B32" s="224">
        <f>B19*C19</f>
        <v>0</v>
      </c>
      <c r="C32" s="224">
        <f>IFERROR((1-B$8)*(1-B$9/B$7)*B32,0)</f>
        <v>0</v>
      </c>
      <c r="D32" s="224">
        <f>IFERROR(C32-((1-B$8)*(1-(B$9+1)/B$7)*B32),0)</f>
        <v>0</v>
      </c>
      <c r="E32" s="225">
        <f t="shared" si="0"/>
        <v>0</v>
      </c>
      <c r="F32" s="229"/>
      <c r="G32" s="207"/>
      <c r="H32" s="207"/>
      <c r="I32" s="207"/>
      <c r="J32" s="207"/>
      <c r="K32" s="207"/>
      <c r="L32" s="207"/>
      <c r="M32" s="207"/>
      <c r="N32" s="207"/>
    </row>
    <row r="33" spans="1:14" ht="18" customHeight="1" x14ac:dyDescent="0.2">
      <c r="A33" s="243" t="str">
        <f>IF(A20&lt;&gt;"",A20,"")</f>
        <v/>
      </c>
      <c r="B33" s="224">
        <f>B20*C20</f>
        <v>0</v>
      </c>
      <c r="C33" s="224">
        <f>IFERROR((1-B$8)*(1-B$9/B$7)*B33,0)</f>
        <v>0</v>
      </c>
      <c r="D33" s="224">
        <f>IFERROR(C33-((1-B$8)*(1-(B$9+1)/B$7)*B33),0)</f>
        <v>0</v>
      </c>
      <c r="E33" s="225">
        <f t="shared" si="0"/>
        <v>0</v>
      </c>
      <c r="F33" s="229"/>
      <c r="G33" s="207"/>
      <c r="H33" s="207"/>
      <c r="I33" s="207"/>
      <c r="J33" s="207"/>
      <c r="K33" s="207"/>
      <c r="L33" s="207"/>
      <c r="M33" s="207"/>
      <c r="N33" s="207"/>
    </row>
    <row r="34" spans="1:14" ht="18" customHeight="1" x14ac:dyDescent="0.2">
      <c r="A34" s="243" t="str">
        <f>IF(A21&lt;&gt;"",A21,"")</f>
        <v/>
      </c>
      <c r="B34" s="224">
        <f>B21*C21</f>
        <v>0</v>
      </c>
      <c r="C34" s="224">
        <f>IFERROR((1-B$8)*(1-B$9/B$7)*B34,0)</f>
        <v>0</v>
      </c>
      <c r="D34" s="224">
        <f>IFERROR(C34-((1-B$8)*(1-(B$9+1)/B$7)*B34),0)</f>
        <v>0</v>
      </c>
      <c r="E34" s="225">
        <f t="shared" si="0"/>
        <v>0</v>
      </c>
      <c r="F34" s="229"/>
      <c r="G34" s="207"/>
      <c r="H34" s="207"/>
      <c r="I34" s="207"/>
      <c r="J34" s="207"/>
      <c r="K34" s="207"/>
      <c r="L34" s="207"/>
      <c r="M34" s="207"/>
      <c r="N34" s="207"/>
    </row>
    <row r="35" spans="1:14" ht="18" customHeight="1" x14ac:dyDescent="0.2">
      <c r="A35" s="243" t="str">
        <f>IF(A22&lt;&gt;"",A22,"")</f>
        <v/>
      </c>
      <c r="B35" s="224">
        <f>B22*C22</f>
        <v>0</v>
      </c>
      <c r="C35" s="224">
        <f>IFERROR((1-B$8)*(1-B$9/B$7)*B35,0)</f>
        <v>0</v>
      </c>
      <c r="D35" s="224">
        <f>IFERROR(C35-((1-B$8)*(1-(B$9+1)/B$7)*B35),0)</f>
        <v>0</v>
      </c>
      <c r="E35" s="225">
        <f t="shared" si="0"/>
        <v>0</v>
      </c>
      <c r="F35" s="229"/>
      <c r="G35" s="207"/>
      <c r="H35" s="207"/>
      <c r="I35" s="207"/>
      <c r="J35" s="207"/>
      <c r="K35" s="207"/>
      <c r="L35" s="207"/>
      <c r="M35" s="207"/>
      <c r="N35" s="207"/>
    </row>
    <row r="36" spans="1:14" ht="18" customHeight="1" thickBot="1" x14ac:dyDescent="0.25">
      <c r="A36" s="250" t="str">
        <f>IF(A23&lt;&gt;"",A23,"")</f>
        <v/>
      </c>
      <c r="B36" s="251">
        <f>B23*C23</f>
        <v>0</v>
      </c>
      <c r="C36" s="251">
        <f>IFERROR((1-B$8)*(1-B$9/B$7)*B36,0)</f>
        <v>0</v>
      </c>
      <c r="D36" s="251">
        <f>IFERROR(C36-((1-B$8)*(1-(B$9+1)/B$7)*B36),0)</f>
        <v>0</v>
      </c>
      <c r="E36" s="252">
        <f t="shared" si="0"/>
        <v>0</v>
      </c>
      <c r="F36" s="230"/>
      <c r="G36" s="207"/>
      <c r="H36" s="207"/>
      <c r="I36" s="207"/>
      <c r="J36" s="207"/>
      <c r="K36" s="207"/>
      <c r="L36" s="207"/>
      <c r="M36" s="207"/>
      <c r="N36" s="207"/>
    </row>
    <row r="37" spans="1:14" ht="18" customHeight="1" thickBot="1" x14ac:dyDescent="0.25">
      <c r="A37" s="247" t="s">
        <v>23</v>
      </c>
      <c r="B37" s="248">
        <f>SUM(B27:B36)</f>
        <v>8000000</v>
      </c>
      <c r="C37" s="248">
        <f>IFERROR((1-B$8)*(1-B$9/B$7)*B37,0)</f>
        <v>4000000</v>
      </c>
      <c r="D37" s="248">
        <f>IFERROR(C37-((1-B$8)*(1-(B$9+1)/B$7)*B37),0)</f>
        <v>800000</v>
      </c>
      <c r="E37" s="249">
        <f>IFERROR(C37/B37,0)</f>
        <v>0.5</v>
      </c>
      <c r="F37" s="226">
        <f>IFERROR(B10/D37,0)</f>
        <v>1</v>
      </c>
      <c r="G37" s="207"/>
      <c r="H37" s="207"/>
      <c r="I37" s="207"/>
      <c r="J37" s="207"/>
      <c r="K37" s="207"/>
      <c r="L37" s="207"/>
      <c r="M37" s="207"/>
      <c r="N37" s="207"/>
    </row>
    <row r="38" spans="1:14" ht="18" customHeight="1" x14ac:dyDescent="0.2">
      <c r="A38" s="207"/>
      <c r="B38" s="207"/>
      <c r="C38" s="207"/>
      <c r="D38" s="207"/>
      <c r="E38" s="207"/>
      <c r="F38" s="207"/>
      <c r="G38" s="207"/>
      <c r="H38" s="207"/>
      <c r="I38" s="207"/>
      <c r="J38" s="207"/>
      <c r="K38" s="207"/>
      <c r="L38" s="207"/>
      <c r="M38" s="207"/>
      <c r="N38" s="207"/>
    </row>
    <row r="39" spans="1:14" ht="18" customHeight="1" x14ac:dyDescent="0.2">
      <c r="A39" s="201"/>
    </row>
    <row r="40" spans="1:14" ht="18" customHeight="1" x14ac:dyDescent="0.2">
      <c r="A40" s="201"/>
    </row>
    <row r="41" spans="1:14" ht="18" customHeight="1" x14ac:dyDescent="0.2">
      <c r="A41" s="201"/>
    </row>
    <row r="42" spans="1:14" ht="18" customHeight="1" x14ac:dyDescent="0.2">
      <c r="A42" s="20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AF976-D8B0-A340-AAAC-61FDFC5DBB3F}">
  <sheetPr>
    <outlinePr summaryBelow="0" summaryRight="0"/>
  </sheetPr>
  <dimension ref="A1:U42"/>
  <sheetViews>
    <sheetView showGridLines="0" topLeftCell="A2" zoomScaleNormal="180" workbookViewId="0">
      <selection activeCell="B7" sqref="B7"/>
    </sheetView>
  </sheetViews>
  <sheetFormatPr baseColWidth="10" defaultColWidth="12.6640625" defaultRowHeight="18" customHeight="1" x14ac:dyDescent="0.2"/>
  <cols>
    <col min="1" max="1" width="32.83203125" style="199" customWidth="1"/>
    <col min="2" max="6" width="28.83203125" style="199" customWidth="1"/>
    <col min="7" max="16384" width="12.6640625" style="199"/>
  </cols>
  <sheetData>
    <row r="1" spans="1:7" ht="32" customHeight="1" x14ac:dyDescent="0.3">
      <c r="A1" s="198" t="s">
        <v>118</v>
      </c>
    </row>
    <row r="2" spans="1:7" ht="32" customHeight="1" x14ac:dyDescent="0.3">
      <c r="A2" s="198" t="s">
        <v>119</v>
      </c>
    </row>
    <row r="3" spans="1:7" ht="18" customHeight="1" x14ac:dyDescent="0.2">
      <c r="A3" s="200"/>
      <c r="B3" s="203"/>
      <c r="G3" s="202"/>
    </row>
    <row r="4" spans="1:7" ht="24" customHeight="1" thickBot="1" x14ac:dyDescent="0.3">
      <c r="A4" s="256" t="s">
        <v>100</v>
      </c>
      <c r="C4" s="118"/>
      <c r="D4" s="201"/>
    </row>
    <row r="5" spans="1:7" ht="18" customHeight="1" thickBot="1" x14ac:dyDescent="0.25">
      <c r="A5" s="240" t="s">
        <v>99</v>
      </c>
      <c r="B5" s="258" t="s">
        <v>84</v>
      </c>
      <c r="C5" s="241" t="s">
        <v>85</v>
      </c>
      <c r="D5" s="201"/>
    </row>
    <row r="6" spans="1:7" ht="18" customHeight="1" x14ac:dyDescent="0.2">
      <c r="A6" s="209" t="s">
        <v>106</v>
      </c>
      <c r="B6" s="253" t="s">
        <v>123</v>
      </c>
      <c r="C6" s="214"/>
      <c r="D6" s="201"/>
    </row>
    <row r="7" spans="1:7" ht="18" customHeight="1" x14ac:dyDescent="0.2">
      <c r="A7" s="222" t="s">
        <v>86</v>
      </c>
      <c r="B7" s="223">
        <v>10</v>
      </c>
      <c r="C7" s="214"/>
    </row>
    <row r="8" spans="1:7" ht="18" customHeight="1" x14ac:dyDescent="0.2">
      <c r="A8" s="210" t="s">
        <v>97</v>
      </c>
      <c r="B8" s="211">
        <v>0.2</v>
      </c>
      <c r="C8" s="214"/>
    </row>
    <row r="9" spans="1:7" ht="36" customHeight="1" x14ac:dyDescent="0.2">
      <c r="A9" s="208" t="s">
        <v>72</v>
      </c>
      <c r="B9" s="212">
        <f>B7/2</f>
        <v>5</v>
      </c>
      <c r="C9" s="214"/>
    </row>
    <row r="10" spans="1:7" ht="18" customHeight="1" thickBot="1" x14ac:dyDescent="0.25">
      <c r="A10" s="204" t="s">
        <v>73</v>
      </c>
      <c r="B10" s="213">
        <v>600000</v>
      </c>
      <c r="C10" s="215"/>
    </row>
    <row r="12" spans="1:7" ht="24" customHeight="1" thickBot="1" x14ac:dyDescent="0.3">
      <c r="A12" s="257" t="s">
        <v>101</v>
      </c>
    </row>
    <row r="13" spans="1:7" ht="18" customHeight="1" thickBot="1" x14ac:dyDescent="0.25">
      <c r="A13" s="237" t="s">
        <v>98</v>
      </c>
      <c r="B13" s="238" t="s">
        <v>105</v>
      </c>
      <c r="C13" s="239" t="s">
        <v>104</v>
      </c>
      <c r="F13" s="205"/>
    </row>
    <row r="14" spans="1:7" ht="18" customHeight="1" x14ac:dyDescent="0.2">
      <c r="A14" s="234" t="s">
        <v>121</v>
      </c>
      <c r="B14" s="235">
        <v>20000</v>
      </c>
      <c r="C14" s="236">
        <v>100</v>
      </c>
    </row>
    <row r="15" spans="1:7" ht="18" customHeight="1" x14ac:dyDescent="0.2">
      <c r="A15" s="217" t="s">
        <v>122</v>
      </c>
      <c r="B15" s="216">
        <v>15000</v>
      </c>
      <c r="C15" s="218">
        <v>400</v>
      </c>
    </row>
    <row r="16" spans="1:7" ht="18" customHeight="1" x14ac:dyDescent="0.2">
      <c r="A16" s="217"/>
      <c r="B16" s="216"/>
      <c r="C16" s="218"/>
    </row>
    <row r="17" spans="1:21" ht="18" customHeight="1" x14ac:dyDescent="0.2">
      <c r="A17" s="217"/>
      <c r="B17" s="216"/>
      <c r="C17" s="218"/>
    </row>
    <row r="18" spans="1:21" ht="18" customHeight="1" x14ac:dyDescent="0.2">
      <c r="A18" s="217"/>
      <c r="B18" s="216"/>
      <c r="C18" s="218"/>
    </row>
    <row r="19" spans="1:21" ht="18" customHeight="1" x14ac:dyDescent="0.2">
      <c r="A19" s="217"/>
      <c r="B19" s="216"/>
      <c r="C19" s="218"/>
    </row>
    <row r="20" spans="1:21" ht="18" customHeight="1" x14ac:dyDescent="0.2">
      <c r="A20" s="217"/>
      <c r="B20" s="216"/>
      <c r="C20" s="218"/>
    </row>
    <row r="21" spans="1:21" ht="18" customHeight="1" x14ac:dyDescent="0.2">
      <c r="A21" s="217"/>
      <c r="B21" s="216"/>
      <c r="C21" s="218"/>
    </row>
    <row r="22" spans="1:21" ht="18" customHeight="1" x14ac:dyDescent="0.2">
      <c r="A22" s="217"/>
      <c r="B22" s="216"/>
      <c r="C22" s="218"/>
    </row>
    <row r="23" spans="1:21" ht="18" customHeight="1" thickBot="1" x14ac:dyDescent="0.25">
      <c r="A23" s="219"/>
      <c r="B23" s="220"/>
      <c r="C23" s="221"/>
    </row>
    <row r="25" spans="1:21" ht="24" customHeight="1" thickBot="1" x14ac:dyDescent="0.3">
      <c r="A25" s="257" t="s">
        <v>102</v>
      </c>
      <c r="B25" s="201"/>
      <c r="C25" s="201"/>
      <c r="D25" s="206"/>
      <c r="E25" s="201"/>
      <c r="H25" s="201"/>
      <c r="I25" s="201"/>
      <c r="J25" s="201"/>
      <c r="K25" s="201"/>
      <c r="L25" s="201"/>
      <c r="M25" s="201"/>
      <c r="N25" s="201"/>
      <c r="O25" s="201"/>
      <c r="P25" s="201"/>
      <c r="Q25" s="201"/>
      <c r="R25" s="201"/>
      <c r="S25" s="201"/>
      <c r="T25" s="201"/>
      <c r="U25" s="201"/>
    </row>
    <row r="26" spans="1:21" ht="18" customHeight="1" thickBot="1" x14ac:dyDescent="0.25">
      <c r="A26" s="233" t="s">
        <v>98</v>
      </c>
      <c r="B26" s="244" t="s">
        <v>4</v>
      </c>
      <c r="C26" s="244" t="s">
        <v>74</v>
      </c>
      <c r="D26" s="244" t="s">
        <v>103</v>
      </c>
      <c r="E26" s="245" t="s">
        <v>75</v>
      </c>
      <c r="F26" s="246" t="s">
        <v>76</v>
      </c>
      <c r="H26" s="201"/>
      <c r="I26" s="201"/>
      <c r="J26" s="201"/>
      <c r="K26" s="201"/>
      <c r="L26" s="201"/>
      <c r="M26" s="201"/>
      <c r="N26" s="201"/>
      <c r="O26" s="201"/>
      <c r="P26" s="201"/>
      <c r="Q26" s="201"/>
      <c r="R26" s="201"/>
      <c r="S26" s="201"/>
      <c r="T26" s="201"/>
    </row>
    <row r="27" spans="1:21" ht="18" customHeight="1" x14ac:dyDescent="0.2">
      <c r="A27" s="242" t="str">
        <f>IF(A14&lt;&gt;"",A14,"")</f>
        <v>1-On System</v>
      </c>
      <c r="B27" s="231">
        <f>B14*C14</f>
        <v>2000000</v>
      </c>
      <c r="C27" s="231">
        <f>IFERROR((1-B$8)*(1-B$9/B$7)*B27,0)</f>
        <v>800000</v>
      </c>
      <c r="D27" s="231">
        <f>IFERROR(C27-((1-B$8)*(1-(B$9+1)/B$7)*B27),0)</f>
        <v>159999.99999999988</v>
      </c>
      <c r="E27" s="232">
        <f t="shared" ref="E27:E37" si="0">IFERROR(C27/B27,0)</f>
        <v>0.4</v>
      </c>
      <c r="F27" s="227"/>
      <c r="G27" s="201"/>
      <c r="H27" s="201"/>
      <c r="I27" s="201"/>
      <c r="J27" s="201"/>
      <c r="K27" s="201"/>
      <c r="L27" s="201"/>
      <c r="M27" s="201"/>
      <c r="N27" s="201"/>
      <c r="O27" s="201"/>
      <c r="P27" s="201"/>
      <c r="Q27" s="201"/>
      <c r="R27" s="201"/>
      <c r="S27" s="201"/>
      <c r="T27" s="201"/>
    </row>
    <row r="28" spans="1:21" ht="18" customHeight="1" x14ac:dyDescent="0.2">
      <c r="A28" s="243" t="str">
        <f>IF(A15&lt;&gt;"",A15,"")</f>
        <v>2-Off System</v>
      </c>
      <c r="B28" s="224">
        <f>B15*C15</f>
        <v>6000000</v>
      </c>
      <c r="C28" s="224">
        <f>IFERROR((1-B$8)*(1-B$9/B$7)*B28,0)</f>
        <v>2400000</v>
      </c>
      <c r="D28" s="224">
        <f>IFERROR(C28-((1-B$8)*(1-(B$9+1)/B$7)*B28),0)</f>
        <v>479999.99999999953</v>
      </c>
      <c r="E28" s="225">
        <f t="shared" si="0"/>
        <v>0.4</v>
      </c>
      <c r="F28" s="227"/>
      <c r="G28" s="201"/>
      <c r="H28" s="201"/>
      <c r="I28" s="201"/>
      <c r="J28" s="201"/>
      <c r="K28" s="201"/>
      <c r="L28" s="201"/>
      <c r="M28" s="201"/>
      <c r="N28" s="201"/>
      <c r="O28" s="201"/>
      <c r="P28" s="201"/>
      <c r="Q28" s="201"/>
      <c r="R28" s="201"/>
      <c r="S28" s="201"/>
      <c r="T28" s="201"/>
      <c r="U28" s="201"/>
    </row>
    <row r="29" spans="1:21" ht="18" customHeight="1" x14ac:dyDescent="0.2">
      <c r="A29" s="243" t="str">
        <f>IF(A16&lt;&gt;"",A16,"")</f>
        <v/>
      </c>
      <c r="B29" s="224">
        <f>B16*C16</f>
        <v>0</v>
      </c>
      <c r="C29" s="224">
        <f>IFERROR((1-B$8)*(1-B$9/B$7)*B29,0)</f>
        <v>0</v>
      </c>
      <c r="D29" s="224">
        <f>IFERROR(C29-((1-B$8)*(1-(B$9+1)/B$7)*B29),0)</f>
        <v>0</v>
      </c>
      <c r="E29" s="225">
        <f t="shared" si="0"/>
        <v>0</v>
      </c>
      <c r="F29" s="228"/>
    </row>
    <row r="30" spans="1:21" ht="18" customHeight="1" x14ac:dyDescent="0.2">
      <c r="A30" s="243" t="str">
        <f>IF(A17&lt;&gt;"",A17,"")</f>
        <v/>
      </c>
      <c r="B30" s="224">
        <f>B17*C17</f>
        <v>0</v>
      </c>
      <c r="C30" s="224">
        <f>IFERROR((1-B$8)*(1-B$9/B$7)*B30,0)</f>
        <v>0</v>
      </c>
      <c r="D30" s="224">
        <f>IFERROR(C30-((1-B$8)*(1-(B$9+1)/B$7)*B30),0)</f>
        <v>0</v>
      </c>
      <c r="E30" s="225">
        <f t="shared" si="0"/>
        <v>0</v>
      </c>
      <c r="F30" s="228"/>
    </row>
    <row r="31" spans="1:21" ht="18" customHeight="1" x14ac:dyDescent="0.2">
      <c r="A31" s="243" t="str">
        <f>IF(A18&lt;&gt;"",A18,"")</f>
        <v/>
      </c>
      <c r="B31" s="224">
        <f>B18*C18</f>
        <v>0</v>
      </c>
      <c r="C31" s="224">
        <f>IFERROR((1-B$8)*(1-B$9/B$7)*B31,0)</f>
        <v>0</v>
      </c>
      <c r="D31" s="224">
        <f>IFERROR(C31-((1-B$8)*(1-(B$9+1)/B$7)*B31),0)</f>
        <v>0</v>
      </c>
      <c r="E31" s="225">
        <f t="shared" si="0"/>
        <v>0</v>
      </c>
      <c r="F31" s="228"/>
    </row>
    <row r="32" spans="1:21" ht="18" customHeight="1" x14ac:dyDescent="0.2">
      <c r="A32" s="243" t="str">
        <f>IF(A19&lt;&gt;"",A19,"")</f>
        <v/>
      </c>
      <c r="B32" s="224">
        <f>B19*C19</f>
        <v>0</v>
      </c>
      <c r="C32" s="224">
        <f>IFERROR((1-B$8)*(1-B$9/B$7)*B32,0)</f>
        <v>0</v>
      </c>
      <c r="D32" s="224">
        <f>IFERROR(C32-((1-B$8)*(1-(B$9+1)/B$7)*B32),0)</f>
        <v>0</v>
      </c>
      <c r="E32" s="225">
        <f t="shared" si="0"/>
        <v>0</v>
      </c>
      <c r="F32" s="229"/>
      <c r="G32" s="207"/>
      <c r="H32" s="207"/>
      <c r="I32" s="207"/>
      <c r="J32" s="207"/>
      <c r="K32" s="207"/>
      <c r="L32" s="207"/>
      <c r="M32" s="207"/>
      <c r="N32" s="207"/>
    </row>
    <row r="33" spans="1:14" ht="18" customHeight="1" x14ac:dyDescent="0.2">
      <c r="A33" s="243" t="str">
        <f>IF(A20&lt;&gt;"",A20,"")</f>
        <v/>
      </c>
      <c r="B33" s="224">
        <f>B20*C20</f>
        <v>0</v>
      </c>
      <c r="C33" s="224">
        <f>IFERROR((1-B$8)*(1-B$9/B$7)*B33,0)</f>
        <v>0</v>
      </c>
      <c r="D33" s="224">
        <f>IFERROR(C33-((1-B$8)*(1-(B$9+1)/B$7)*B33),0)</f>
        <v>0</v>
      </c>
      <c r="E33" s="225">
        <f t="shared" si="0"/>
        <v>0</v>
      </c>
      <c r="F33" s="229"/>
      <c r="G33" s="207"/>
      <c r="H33" s="207"/>
      <c r="I33" s="207"/>
      <c r="J33" s="207"/>
      <c r="K33" s="207"/>
      <c r="L33" s="207"/>
      <c r="M33" s="207"/>
      <c r="N33" s="207"/>
    </row>
    <row r="34" spans="1:14" ht="18" customHeight="1" x14ac:dyDescent="0.2">
      <c r="A34" s="243" t="str">
        <f>IF(A21&lt;&gt;"",A21,"")</f>
        <v/>
      </c>
      <c r="B34" s="224">
        <f>B21*C21</f>
        <v>0</v>
      </c>
      <c r="C34" s="224">
        <f>IFERROR((1-B$8)*(1-B$9/B$7)*B34,0)</f>
        <v>0</v>
      </c>
      <c r="D34" s="224">
        <f>IFERROR(C34-((1-B$8)*(1-(B$9+1)/B$7)*B34),0)</f>
        <v>0</v>
      </c>
      <c r="E34" s="225">
        <f t="shared" si="0"/>
        <v>0</v>
      </c>
      <c r="F34" s="229"/>
      <c r="G34" s="207"/>
      <c r="H34" s="207"/>
      <c r="I34" s="207"/>
      <c r="J34" s="207"/>
      <c r="K34" s="207"/>
      <c r="L34" s="207"/>
      <c r="M34" s="207"/>
      <c r="N34" s="207"/>
    </row>
    <row r="35" spans="1:14" ht="18" customHeight="1" x14ac:dyDescent="0.2">
      <c r="A35" s="243" t="str">
        <f>IF(A22&lt;&gt;"",A22,"")</f>
        <v/>
      </c>
      <c r="B35" s="224">
        <f>B22*C22</f>
        <v>0</v>
      </c>
      <c r="C35" s="224">
        <f>IFERROR((1-B$8)*(1-B$9/B$7)*B35,0)</f>
        <v>0</v>
      </c>
      <c r="D35" s="224">
        <f>IFERROR(C35-((1-B$8)*(1-(B$9+1)/B$7)*B35),0)</f>
        <v>0</v>
      </c>
      <c r="E35" s="225">
        <f t="shared" si="0"/>
        <v>0</v>
      </c>
      <c r="F35" s="229"/>
      <c r="G35" s="207"/>
      <c r="H35" s="207"/>
      <c r="I35" s="207"/>
      <c r="J35" s="207"/>
      <c r="K35" s="207"/>
      <c r="L35" s="207"/>
      <c r="M35" s="207"/>
      <c r="N35" s="207"/>
    </row>
    <row r="36" spans="1:14" ht="18" customHeight="1" thickBot="1" x14ac:dyDescent="0.25">
      <c r="A36" s="250" t="str">
        <f>IF(A23&lt;&gt;"",A23,"")</f>
        <v/>
      </c>
      <c r="B36" s="251">
        <f>B23*C23</f>
        <v>0</v>
      </c>
      <c r="C36" s="251">
        <f>IFERROR((1-B$8)*(1-B$9/B$7)*B36,0)</f>
        <v>0</v>
      </c>
      <c r="D36" s="251">
        <f>IFERROR(C36-((1-B$8)*(1-(B$9+1)/B$7)*B36),0)</f>
        <v>0</v>
      </c>
      <c r="E36" s="252">
        <f t="shared" si="0"/>
        <v>0</v>
      </c>
      <c r="F36" s="230"/>
      <c r="G36" s="207"/>
      <c r="H36" s="207"/>
      <c r="I36" s="207"/>
      <c r="J36" s="207"/>
      <c r="K36" s="207"/>
      <c r="L36" s="207"/>
      <c r="M36" s="207"/>
      <c r="N36" s="207"/>
    </row>
    <row r="37" spans="1:14" ht="18" customHeight="1" thickBot="1" x14ac:dyDescent="0.25">
      <c r="A37" s="247" t="s">
        <v>23</v>
      </c>
      <c r="B37" s="248">
        <f>SUM(B27:B36)</f>
        <v>8000000</v>
      </c>
      <c r="C37" s="248">
        <f>IFERROR((1-B$8)*(1-B$9/B$7)*B37,0)</f>
        <v>3200000</v>
      </c>
      <c r="D37" s="248">
        <f>IFERROR(C37-((1-B$8)*(1-(B$9+1)/B$7)*B37),0)</f>
        <v>639999.99999999953</v>
      </c>
      <c r="E37" s="249">
        <f>IFERROR(C37/B37,0)</f>
        <v>0.4</v>
      </c>
      <c r="F37" s="226">
        <f>IFERROR(B10/D37,0)</f>
        <v>0.93750000000000067</v>
      </c>
      <c r="G37" s="207"/>
      <c r="H37" s="207"/>
      <c r="I37" s="207"/>
      <c r="J37" s="207"/>
      <c r="K37" s="207"/>
      <c r="L37" s="207"/>
      <c r="M37" s="207"/>
      <c r="N37" s="207"/>
    </row>
    <row r="38" spans="1:14" ht="18" customHeight="1" x14ac:dyDescent="0.2">
      <c r="A38" s="207"/>
      <c r="B38" s="207"/>
      <c r="C38" s="207"/>
      <c r="D38" s="207"/>
      <c r="E38" s="207"/>
      <c r="F38" s="207"/>
      <c r="G38" s="207"/>
      <c r="H38" s="207"/>
      <c r="I38" s="207"/>
      <c r="J38" s="207"/>
      <c r="K38" s="207"/>
      <c r="L38" s="207"/>
      <c r="M38" s="207"/>
      <c r="N38" s="207"/>
    </row>
    <row r="39" spans="1:14" ht="18" customHeight="1" x14ac:dyDescent="0.2">
      <c r="A39" s="201"/>
    </row>
    <row r="40" spans="1:14" ht="18" customHeight="1" x14ac:dyDescent="0.2">
      <c r="A40" s="201"/>
    </row>
    <row r="41" spans="1:14" ht="18" customHeight="1" x14ac:dyDescent="0.2">
      <c r="A41" s="201"/>
    </row>
    <row r="42" spans="1:14" ht="18" customHeight="1" x14ac:dyDescent="0.2">
      <c r="A42" s="20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7D049-B29A-0541-9A84-F1C716B9F5B4}">
  <sheetPr>
    <outlinePr summaryBelow="0" summaryRight="0"/>
  </sheetPr>
  <dimension ref="A1:U42"/>
  <sheetViews>
    <sheetView showGridLines="0" topLeftCell="A4" zoomScaleNormal="180" workbookViewId="0">
      <selection activeCell="B10" sqref="B10"/>
    </sheetView>
  </sheetViews>
  <sheetFormatPr baseColWidth="10" defaultColWidth="12.6640625" defaultRowHeight="18" customHeight="1" x14ac:dyDescent="0.2"/>
  <cols>
    <col min="1" max="1" width="32.83203125" style="199" customWidth="1"/>
    <col min="2" max="6" width="28.83203125" style="199" customWidth="1"/>
    <col min="7" max="16384" width="12.6640625" style="199"/>
  </cols>
  <sheetData>
    <row r="1" spans="1:7" ht="32" customHeight="1" x14ac:dyDescent="0.3">
      <c r="A1" s="198" t="s">
        <v>118</v>
      </c>
    </row>
    <row r="2" spans="1:7" ht="32" customHeight="1" x14ac:dyDescent="0.3">
      <c r="A2" s="198" t="s">
        <v>119</v>
      </c>
    </row>
    <row r="3" spans="1:7" ht="18" customHeight="1" x14ac:dyDescent="0.2">
      <c r="A3" s="200"/>
      <c r="B3" s="203"/>
      <c r="G3" s="202"/>
    </row>
    <row r="4" spans="1:7" ht="24" customHeight="1" thickBot="1" x14ac:dyDescent="0.3">
      <c r="A4" s="256" t="s">
        <v>100</v>
      </c>
      <c r="C4" s="118"/>
      <c r="D4" s="201"/>
    </row>
    <row r="5" spans="1:7" ht="18" customHeight="1" thickBot="1" x14ac:dyDescent="0.25">
      <c r="A5" s="240" t="s">
        <v>99</v>
      </c>
      <c r="B5" s="258" t="s">
        <v>84</v>
      </c>
      <c r="C5" s="241" t="s">
        <v>85</v>
      </c>
      <c r="D5" s="201"/>
    </row>
    <row r="6" spans="1:7" ht="18" customHeight="1" x14ac:dyDescent="0.2">
      <c r="A6" s="209" t="s">
        <v>106</v>
      </c>
      <c r="B6" s="253" t="s">
        <v>124</v>
      </c>
      <c r="C6" s="214"/>
      <c r="D6" s="201"/>
    </row>
    <row r="7" spans="1:7" ht="18" customHeight="1" x14ac:dyDescent="0.2">
      <c r="A7" s="222" t="s">
        <v>86</v>
      </c>
      <c r="B7" s="223">
        <v>10</v>
      </c>
      <c r="C7" s="214"/>
    </row>
    <row r="8" spans="1:7" ht="18" customHeight="1" x14ac:dyDescent="0.2">
      <c r="A8" s="210" t="s">
        <v>97</v>
      </c>
      <c r="B8" s="211">
        <v>0.4</v>
      </c>
      <c r="C8" s="214"/>
    </row>
    <row r="9" spans="1:7" ht="36" customHeight="1" x14ac:dyDescent="0.2">
      <c r="A9" s="208" t="s">
        <v>72</v>
      </c>
      <c r="B9" s="212">
        <v>8</v>
      </c>
      <c r="C9" s="214"/>
    </row>
    <row r="10" spans="1:7" ht="18" customHeight="1" thickBot="1" x14ac:dyDescent="0.25">
      <c r="A10" s="204" t="s">
        <v>73</v>
      </c>
      <c r="B10" s="213">
        <v>400000</v>
      </c>
      <c r="C10" s="215"/>
    </row>
    <row r="12" spans="1:7" ht="24" customHeight="1" thickBot="1" x14ac:dyDescent="0.3">
      <c r="A12" s="257" t="s">
        <v>101</v>
      </c>
    </row>
    <row r="13" spans="1:7" ht="18" customHeight="1" thickBot="1" x14ac:dyDescent="0.25">
      <c r="A13" s="237" t="s">
        <v>98</v>
      </c>
      <c r="B13" s="238" t="s">
        <v>105</v>
      </c>
      <c r="C13" s="239" t="s">
        <v>104</v>
      </c>
      <c r="F13" s="205"/>
    </row>
    <row r="14" spans="1:7" ht="18" customHeight="1" x14ac:dyDescent="0.2">
      <c r="A14" s="234" t="s">
        <v>121</v>
      </c>
      <c r="B14" s="235">
        <v>20000</v>
      </c>
      <c r="C14" s="236">
        <v>100</v>
      </c>
    </row>
    <row r="15" spans="1:7" ht="18" customHeight="1" x14ac:dyDescent="0.2">
      <c r="A15" s="217" t="s">
        <v>122</v>
      </c>
      <c r="B15" s="216">
        <v>15000</v>
      </c>
      <c r="C15" s="218">
        <v>400</v>
      </c>
    </row>
    <row r="16" spans="1:7" ht="18" customHeight="1" x14ac:dyDescent="0.2">
      <c r="A16" s="217"/>
      <c r="B16" s="216"/>
      <c r="C16" s="218"/>
    </row>
    <row r="17" spans="1:21" ht="18" customHeight="1" x14ac:dyDescent="0.2">
      <c r="A17" s="217"/>
      <c r="B17" s="216"/>
      <c r="C17" s="218"/>
    </row>
    <row r="18" spans="1:21" ht="18" customHeight="1" x14ac:dyDescent="0.2">
      <c r="A18" s="217"/>
      <c r="B18" s="216"/>
      <c r="C18" s="218"/>
    </row>
    <row r="19" spans="1:21" ht="18" customHeight="1" x14ac:dyDescent="0.2">
      <c r="A19" s="217"/>
      <c r="B19" s="216"/>
      <c r="C19" s="218"/>
    </row>
    <row r="20" spans="1:21" ht="18" customHeight="1" x14ac:dyDescent="0.2">
      <c r="A20" s="217"/>
      <c r="B20" s="216"/>
      <c r="C20" s="218"/>
    </row>
    <row r="21" spans="1:21" ht="18" customHeight="1" x14ac:dyDescent="0.2">
      <c r="A21" s="217"/>
      <c r="B21" s="216"/>
      <c r="C21" s="218"/>
    </row>
    <row r="22" spans="1:21" ht="18" customHeight="1" x14ac:dyDescent="0.2">
      <c r="A22" s="217"/>
      <c r="B22" s="216"/>
      <c r="C22" s="218"/>
    </row>
    <row r="23" spans="1:21" ht="18" customHeight="1" thickBot="1" x14ac:dyDescent="0.25">
      <c r="A23" s="219"/>
      <c r="B23" s="220"/>
      <c r="C23" s="221"/>
    </row>
    <row r="25" spans="1:21" ht="24" customHeight="1" thickBot="1" x14ac:dyDescent="0.3">
      <c r="A25" s="257" t="s">
        <v>102</v>
      </c>
      <c r="B25" s="201"/>
      <c r="C25" s="201"/>
      <c r="D25" s="206"/>
      <c r="E25" s="201"/>
      <c r="H25" s="201"/>
      <c r="I25" s="201"/>
      <c r="J25" s="201"/>
      <c r="K25" s="201"/>
      <c r="L25" s="201"/>
      <c r="M25" s="201"/>
      <c r="N25" s="201"/>
      <c r="O25" s="201"/>
      <c r="P25" s="201"/>
      <c r="Q25" s="201"/>
      <c r="R25" s="201"/>
      <c r="S25" s="201"/>
      <c r="T25" s="201"/>
      <c r="U25" s="201"/>
    </row>
    <row r="26" spans="1:21" ht="18" customHeight="1" thickBot="1" x14ac:dyDescent="0.25">
      <c r="A26" s="233" t="s">
        <v>98</v>
      </c>
      <c r="B26" s="244" t="s">
        <v>4</v>
      </c>
      <c r="C26" s="244" t="s">
        <v>74</v>
      </c>
      <c r="D26" s="244" t="s">
        <v>103</v>
      </c>
      <c r="E26" s="245" t="s">
        <v>75</v>
      </c>
      <c r="F26" s="246" t="s">
        <v>76</v>
      </c>
      <c r="H26" s="201"/>
      <c r="I26" s="201"/>
      <c r="J26" s="201"/>
      <c r="K26" s="201"/>
      <c r="L26" s="201"/>
      <c r="M26" s="201"/>
      <c r="N26" s="201"/>
      <c r="O26" s="201"/>
      <c r="P26" s="201"/>
      <c r="Q26" s="201"/>
      <c r="R26" s="201"/>
      <c r="S26" s="201"/>
      <c r="T26" s="201"/>
    </row>
    <row r="27" spans="1:21" ht="18" customHeight="1" x14ac:dyDescent="0.2">
      <c r="A27" s="242" t="str">
        <f>IF(A14&lt;&gt;"",A14,"")</f>
        <v>1-On System</v>
      </c>
      <c r="B27" s="231">
        <f>B14*C14</f>
        <v>2000000</v>
      </c>
      <c r="C27" s="231">
        <f>IFERROR((1-B$8)*(1-B$9/B$7)*B27,0)</f>
        <v>239999.99999999994</v>
      </c>
      <c r="D27" s="231">
        <f>IFERROR(C27-((1-B$8)*(1-(B$9+1)/B$7)*B27),0)</f>
        <v>119999.99999999997</v>
      </c>
      <c r="E27" s="232">
        <f t="shared" ref="E27:E37" si="0">IFERROR(C27/B27,0)</f>
        <v>0.11999999999999997</v>
      </c>
      <c r="F27" s="227"/>
      <c r="G27" s="201"/>
      <c r="H27" s="201"/>
      <c r="I27" s="201"/>
      <c r="J27" s="201"/>
      <c r="K27" s="201"/>
      <c r="L27" s="201"/>
      <c r="M27" s="201"/>
      <c r="N27" s="201"/>
      <c r="O27" s="201"/>
      <c r="P27" s="201"/>
      <c r="Q27" s="201"/>
      <c r="R27" s="201"/>
      <c r="S27" s="201"/>
      <c r="T27" s="201"/>
    </row>
    <row r="28" spans="1:21" ht="18" customHeight="1" x14ac:dyDescent="0.2">
      <c r="A28" s="243" t="str">
        <f>IF(A15&lt;&gt;"",A15,"")</f>
        <v>2-Off System</v>
      </c>
      <c r="B28" s="224">
        <f>B15*C15</f>
        <v>6000000</v>
      </c>
      <c r="C28" s="224">
        <f>IFERROR((1-B$8)*(1-B$9/B$7)*B28,0)</f>
        <v>719999.99999999977</v>
      </c>
      <c r="D28" s="224">
        <f>IFERROR(C28-((1-B$8)*(1-(B$9+1)/B$7)*B28),0)</f>
        <v>359999.99999999988</v>
      </c>
      <c r="E28" s="225">
        <f t="shared" si="0"/>
        <v>0.11999999999999997</v>
      </c>
      <c r="F28" s="227"/>
      <c r="G28" s="201"/>
      <c r="H28" s="201"/>
      <c r="I28" s="201"/>
      <c r="J28" s="201"/>
      <c r="K28" s="201"/>
      <c r="L28" s="201"/>
      <c r="M28" s="201"/>
      <c r="N28" s="201"/>
      <c r="O28" s="201"/>
      <c r="P28" s="201"/>
      <c r="Q28" s="201"/>
      <c r="R28" s="201"/>
      <c r="S28" s="201"/>
      <c r="T28" s="201"/>
      <c r="U28" s="201"/>
    </row>
    <row r="29" spans="1:21" ht="18" customHeight="1" x14ac:dyDescent="0.2">
      <c r="A29" s="243" t="str">
        <f>IF(A16&lt;&gt;"",A16,"")</f>
        <v/>
      </c>
      <c r="B29" s="224">
        <f>B16*C16</f>
        <v>0</v>
      </c>
      <c r="C29" s="224">
        <f>IFERROR((1-B$8)*(1-B$9/B$7)*B29,0)</f>
        <v>0</v>
      </c>
      <c r="D29" s="224">
        <f>IFERROR(C29-((1-B$8)*(1-(B$9+1)/B$7)*B29),0)</f>
        <v>0</v>
      </c>
      <c r="E29" s="225">
        <f t="shared" si="0"/>
        <v>0</v>
      </c>
      <c r="F29" s="228"/>
    </row>
    <row r="30" spans="1:21" ht="18" customHeight="1" x14ac:dyDescent="0.2">
      <c r="A30" s="243" t="str">
        <f>IF(A17&lt;&gt;"",A17,"")</f>
        <v/>
      </c>
      <c r="B30" s="224">
        <f>B17*C17</f>
        <v>0</v>
      </c>
      <c r="C30" s="224">
        <f>IFERROR((1-B$8)*(1-B$9/B$7)*B30,0)</f>
        <v>0</v>
      </c>
      <c r="D30" s="224">
        <f>IFERROR(C30-((1-B$8)*(1-(B$9+1)/B$7)*B30),0)</f>
        <v>0</v>
      </c>
      <c r="E30" s="225">
        <f t="shared" si="0"/>
        <v>0</v>
      </c>
      <c r="F30" s="228"/>
    </row>
    <row r="31" spans="1:21" ht="18" customHeight="1" x14ac:dyDescent="0.2">
      <c r="A31" s="243" t="str">
        <f>IF(A18&lt;&gt;"",A18,"")</f>
        <v/>
      </c>
      <c r="B31" s="224">
        <f>B18*C18</f>
        <v>0</v>
      </c>
      <c r="C31" s="224">
        <f>IFERROR((1-B$8)*(1-B$9/B$7)*B31,0)</f>
        <v>0</v>
      </c>
      <c r="D31" s="224">
        <f>IFERROR(C31-((1-B$8)*(1-(B$9+1)/B$7)*B31),0)</f>
        <v>0</v>
      </c>
      <c r="E31" s="225">
        <f t="shared" si="0"/>
        <v>0</v>
      </c>
      <c r="F31" s="228"/>
    </row>
    <row r="32" spans="1:21" ht="18" customHeight="1" x14ac:dyDescent="0.2">
      <c r="A32" s="243" t="str">
        <f>IF(A19&lt;&gt;"",A19,"")</f>
        <v/>
      </c>
      <c r="B32" s="224">
        <f>B19*C19</f>
        <v>0</v>
      </c>
      <c r="C32" s="224">
        <f>IFERROR((1-B$8)*(1-B$9/B$7)*B32,0)</f>
        <v>0</v>
      </c>
      <c r="D32" s="224">
        <f>IFERROR(C32-((1-B$8)*(1-(B$9+1)/B$7)*B32),0)</f>
        <v>0</v>
      </c>
      <c r="E32" s="225">
        <f t="shared" si="0"/>
        <v>0</v>
      </c>
      <c r="F32" s="229"/>
      <c r="G32" s="207"/>
      <c r="H32" s="207"/>
      <c r="I32" s="207"/>
      <c r="J32" s="207"/>
      <c r="K32" s="207"/>
      <c r="L32" s="207"/>
      <c r="M32" s="207"/>
      <c r="N32" s="207"/>
    </row>
    <row r="33" spans="1:14" ht="18" customHeight="1" x14ac:dyDescent="0.2">
      <c r="A33" s="243" t="str">
        <f>IF(A20&lt;&gt;"",A20,"")</f>
        <v/>
      </c>
      <c r="B33" s="224">
        <f>B20*C20</f>
        <v>0</v>
      </c>
      <c r="C33" s="224">
        <f>IFERROR((1-B$8)*(1-B$9/B$7)*B33,0)</f>
        <v>0</v>
      </c>
      <c r="D33" s="224">
        <f>IFERROR(C33-((1-B$8)*(1-(B$9+1)/B$7)*B33),0)</f>
        <v>0</v>
      </c>
      <c r="E33" s="225">
        <f t="shared" si="0"/>
        <v>0</v>
      </c>
      <c r="F33" s="229"/>
      <c r="G33" s="207"/>
      <c r="H33" s="207"/>
      <c r="I33" s="207"/>
      <c r="J33" s="207"/>
      <c r="K33" s="207"/>
      <c r="L33" s="207"/>
      <c r="M33" s="207"/>
      <c r="N33" s="207"/>
    </row>
    <row r="34" spans="1:14" ht="18" customHeight="1" x14ac:dyDescent="0.2">
      <c r="A34" s="243" t="str">
        <f>IF(A21&lt;&gt;"",A21,"")</f>
        <v/>
      </c>
      <c r="B34" s="224">
        <f>B21*C21</f>
        <v>0</v>
      </c>
      <c r="C34" s="224">
        <f>IFERROR((1-B$8)*(1-B$9/B$7)*B34,0)</f>
        <v>0</v>
      </c>
      <c r="D34" s="224">
        <f>IFERROR(C34-((1-B$8)*(1-(B$9+1)/B$7)*B34),0)</f>
        <v>0</v>
      </c>
      <c r="E34" s="225">
        <f t="shared" si="0"/>
        <v>0</v>
      </c>
      <c r="F34" s="229"/>
      <c r="G34" s="207"/>
      <c r="H34" s="207"/>
      <c r="I34" s="207"/>
      <c r="J34" s="207"/>
      <c r="K34" s="207"/>
      <c r="L34" s="207"/>
      <c r="M34" s="207"/>
      <c r="N34" s="207"/>
    </row>
    <row r="35" spans="1:14" ht="18" customHeight="1" x14ac:dyDescent="0.2">
      <c r="A35" s="243" t="str">
        <f>IF(A22&lt;&gt;"",A22,"")</f>
        <v/>
      </c>
      <c r="B35" s="224">
        <f>B22*C22</f>
        <v>0</v>
      </c>
      <c r="C35" s="224">
        <f>IFERROR((1-B$8)*(1-B$9/B$7)*B35,0)</f>
        <v>0</v>
      </c>
      <c r="D35" s="224">
        <f>IFERROR(C35-((1-B$8)*(1-(B$9+1)/B$7)*B35),0)</f>
        <v>0</v>
      </c>
      <c r="E35" s="225">
        <f t="shared" si="0"/>
        <v>0</v>
      </c>
      <c r="F35" s="229"/>
      <c r="G35" s="207"/>
      <c r="H35" s="207"/>
      <c r="I35" s="207"/>
      <c r="J35" s="207"/>
      <c r="K35" s="207"/>
      <c r="L35" s="207"/>
      <c r="M35" s="207"/>
      <c r="N35" s="207"/>
    </row>
    <row r="36" spans="1:14" ht="18" customHeight="1" thickBot="1" x14ac:dyDescent="0.25">
      <c r="A36" s="250" t="str">
        <f>IF(A23&lt;&gt;"",A23,"")</f>
        <v/>
      </c>
      <c r="B36" s="251">
        <f>B23*C23</f>
        <v>0</v>
      </c>
      <c r="C36" s="251">
        <f>IFERROR((1-B$8)*(1-B$9/B$7)*B36,0)</f>
        <v>0</v>
      </c>
      <c r="D36" s="251">
        <f>IFERROR(C36-((1-B$8)*(1-(B$9+1)/B$7)*B36),0)</f>
        <v>0</v>
      </c>
      <c r="E36" s="252">
        <f t="shared" si="0"/>
        <v>0</v>
      </c>
      <c r="F36" s="230"/>
      <c r="G36" s="207"/>
      <c r="H36" s="207"/>
      <c r="I36" s="207"/>
      <c r="J36" s="207"/>
      <c r="K36" s="207"/>
      <c r="L36" s="207"/>
      <c r="M36" s="207"/>
      <c r="N36" s="207"/>
    </row>
    <row r="37" spans="1:14" ht="18" customHeight="1" thickBot="1" x14ac:dyDescent="0.25">
      <c r="A37" s="247" t="s">
        <v>23</v>
      </c>
      <c r="B37" s="248">
        <f>SUM(B27:B36)</f>
        <v>8000000</v>
      </c>
      <c r="C37" s="248">
        <f>IFERROR((1-B$8)*(1-B$9/B$7)*B37,0)</f>
        <v>959999.99999999977</v>
      </c>
      <c r="D37" s="248">
        <f>IFERROR(C37-((1-B$8)*(1-(B$9+1)/B$7)*B37),0)</f>
        <v>479999.99999999988</v>
      </c>
      <c r="E37" s="249">
        <f>IFERROR(C37/B37,0)</f>
        <v>0.11999999999999997</v>
      </c>
      <c r="F37" s="226">
        <f>IFERROR(B10/D37,0)</f>
        <v>0.83333333333333348</v>
      </c>
      <c r="G37" s="207"/>
      <c r="H37" s="207"/>
      <c r="I37" s="207"/>
      <c r="J37" s="207"/>
      <c r="K37" s="207"/>
      <c r="L37" s="207"/>
      <c r="M37" s="207"/>
      <c r="N37" s="207"/>
    </row>
    <row r="38" spans="1:14" ht="18" customHeight="1" x14ac:dyDescent="0.2">
      <c r="A38" s="207"/>
      <c r="B38" s="207"/>
      <c r="C38" s="207"/>
      <c r="D38" s="207"/>
      <c r="E38" s="207"/>
      <c r="F38" s="207"/>
      <c r="G38" s="207"/>
      <c r="H38" s="207"/>
      <c r="I38" s="207"/>
      <c r="J38" s="207"/>
      <c r="K38" s="207"/>
      <c r="L38" s="207"/>
      <c r="M38" s="207"/>
      <c r="N38" s="207"/>
    </row>
    <row r="39" spans="1:14" ht="18" customHeight="1" x14ac:dyDescent="0.2">
      <c r="A39" s="201"/>
    </row>
    <row r="40" spans="1:14" ht="18" customHeight="1" x14ac:dyDescent="0.2">
      <c r="A40" s="201"/>
    </row>
    <row r="41" spans="1:14" ht="18" customHeight="1" x14ac:dyDescent="0.2">
      <c r="A41" s="201"/>
    </row>
    <row r="42" spans="1:14" ht="18" customHeight="1" x14ac:dyDescent="0.2">
      <c r="A42" s="20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A9999"/>
    <outlinePr summaryBelow="0" summaryRight="0"/>
  </sheetPr>
  <dimension ref="A1:AD1003"/>
  <sheetViews>
    <sheetView workbookViewId="0"/>
  </sheetViews>
  <sheetFormatPr baseColWidth="10" defaultColWidth="12.6640625" defaultRowHeight="15.75" customHeight="1" x14ac:dyDescent="0.15"/>
  <cols>
    <col min="1" max="1" width="2.6640625" customWidth="1"/>
    <col min="2" max="2" width="15.83203125" customWidth="1"/>
    <col min="3" max="3" width="25.1640625" customWidth="1"/>
    <col min="5" max="5" width="16.5" customWidth="1"/>
    <col min="6" max="7" width="10.1640625" customWidth="1"/>
    <col min="8" max="8" width="11.33203125" customWidth="1"/>
    <col min="10" max="10" width="2.6640625" customWidth="1"/>
  </cols>
  <sheetData>
    <row r="1" spans="1:30" ht="15.75" customHeight="1" x14ac:dyDescent="0.25">
      <c r="A1" s="27"/>
      <c r="B1" s="27" t="s">
        <v>77</v>
      </c>
      <c r="C1" s="29"/>
      <c r="D1" s="30"/>
      <c r="E1" s="30"/>
      <c r="F1" s="29"/>
      <c r="G1" s="29"/>
      <c r="H1" s="29"/>
      <c r="I1" s="29"/>
      <c r="J1" s="30"/>
      <c r="K1" s="30"/>
      <c r="L1" s="30"/>
      <c r="M1" s="30"/>
      <c r="N1" s="30"/>
      <c r="O1" s="30"/>
      <c r="P1" s="30"/>
      <c r="Q1" s="30"/>
      <c r="R1" s="30"/>
      <c r="S1" s="30"/>
      <c r="T1" s="30"/>
      <c r="U1" s="30"/>
      <c r="V1" s="30"/>
      <c r="W1" s="30"/>
      <c r="X1" s="30"/>
      <c r="Y1" s="30"/>
      <c r="Z1" s="30"/>
      <c r="AA1" s="30"/>
      <c r="AB1" s="30"/>
      <c r="AC1" s="30"/>
      <c r="AD1" s="30"/>
    </row>
    <row r="2" spans="1:30" ht="16" x14ac:dyDescent="0.2">
      <c r="A2" s="30"/>
      <c r="B2" s="30" t="s">
        <v>78</v>
      </c>
      <c r="C2" s="29"/>
      <c r="D2" s="29"/>
      <c r="E2" s="29"/>
      <c r="F2" s="29"/>
      <c r="G2" s="29"/>
      <c r="H2" s="29"/>
      <c r="I2" s="29"/>
      <c r="J2" s="30"/>
      <c r="K2" s="30"/>
      <c r="L2" s="30"/>
      <c r="M2" s="30"/>
      <c r="N2" s="30"/>
      <c r="O2" s="30"/>
      <c r="P2" s="30"/>
      <c r="Q2" s="30"/>
      <c r="R2" s="30"/>
      <c r="S2" s="30"/>
      <c r="T2" s="30"/>
      <c r="U2" s="30"/>
      <c r="V2" s="30"/>
      <c r="W2" s="30"/>
      <c r="X2" s="30"/>
      <c r="Y2" s="30"/>
      <c r="Z2" s="30"/>
      <c r="AA2" s="30"/>
      <c r="AB2" s="30"/>
      <c r="AC2" s="30"/>
      <c r="AD2" s="30"/>
    </row>
    <row r="3" spans="1:30" ht="16" x14ac:dyDescent="0.2">
      <c r="A3" s="32"/>
      <c r="B3" s="32" t="s">
        <v>28</v>
      </c>
      <c r="C3" s="29"/>
      <c r="D3" s="29"/>
      <c r="E3" s="29"/>
      <c r="F3" s="29"/>
      <c r="G3" s="29"/>
      <c r="H3" s="29"/>
      <c r="I3" s="29"/>
      <c r="J3" s="30"/>
      <c r="K3" s="30"/>
      <c r="L3" s="30"/>
      <c r="M3" s="30"/>
      <c r="N3" s="30"/>
      <c r="O3" s="30"/>
      <c r="P3" s="30"/>
      <c r="Q3" s="30"/>
      <c r="R3" s="30"/>
      <c r="S3" s="30"/>
      <c r="T3" s="30"/>
      <c r="U3" s="30"/>
      <c r="V3" s="30"/>
      <c r="W3" s="30"/>
      <c r="X3" s="30"/>
      <c r="Y3" s="30"/>
      <c r="Z3" s="30"/>
      <c r="AA3" s="30"/>
      <c r="AB3" s="30"/>
      <c r="AC3" s="30"/>
      <c r="AD3" s="30"/>
    </row>
    <row r="4" spans="1:30" ht="16" x14ac:dyDescent="0.2">
      <c r="A4" s="29"/>
      <c r="B4" s="29"/>
      <c r="C4" s="29"/>
      <c r="D4" s="29"/>
      <c r="E4" s="29"/>
      <c r="F4" s="29"/>
      <c r="G4" s="29"/>
      <c r="H4" s="29"/>
      <c r="I4" s="29"/>
      <c r="J4" s="30"/>
      <c r="K4" s="30"/>
      <c r="L4" s="30"/>
      <c r="M4" s="30"/>
      <c r="N4" s="30"/>
      <c r="O4" s="30"/>
      <c r="P4" s="30"/>
      <c r="Q4" s="30"/>
      <c r="R4" s="30"/>
      <c r="S4" s="30"/>
      <c r="T4" s="30"/>
      <c r="U4" s="30"/>
      <c r="V4" s="30"/>
      <c r="W4" s="30"/>
      <c r="X4" s="30"/>
      <c r="Y4" s="30"/>
      <c r="Z4" s="30"/>
      <c r="AA4" s="30"/>
      <c r="AB4" s="30"/>
      <c r="AC4" s="30"/>
      <c r="AD4" s="30"/>
    </row>
    <row r="5" spans="1:30" ht="29" x14ac:dyDescent="0.2">
      <c r="A5" s="119"/>
      <c r="B5" s="120" t="s">
        <v>79</v>
      </c>
      <c r="C5" s="35"/>
      <c r="D5" s="35"/>
      <c r="E5" s="35"/>
      <c r="F5" s="35"/>
      <c r="G5" s="35"/>
      <c r="H5" s="35"/>
      <c r="I5" s="35"/>
      <c r="J5" s="30"/>
      <c r="K5" s="36" t="s">
        <v>29</v>
      </c>
      <c r="L5" s="30"/>
      <c r="M5" s="30"/>
      <c r="N5" s="30"/>
      <c r="O5" s="30"/>
      <c r="P5" s="30"/>
      <c r="Q5" s="30"/>
      <c r="R5" s="30"/>
      <c r="S5" s="30"/>
      <c r="T5" s="30"/>
      <c r="U5" s="30"/>
      <c r="V5" s="30"/>
      <c r="W5" s="30"/>
      <c r="X5" s="30"/>
      <c r="Y5" s="30"/>
      <c r="Z5" s="30"/>
      <c r="AA5" s="30"/>
      <c r="AB5" s="30"/>
      <c r="AC5" s="30"/>
      <c r="AD5" s="30"/>
    </row>
    <row r="6" spans="1:30" ht="51" x14ac:dyDescent="0.2">
      <c r="A6" s="121"/>
      <c r="B6" s="122" t="s">
        <v>7</v>
      </c>
      <c r="C6" s="123" t="s">
        <v>42</v>
      </c>
      <c r="D6" s="124" t="s">
        <v>43</v>
      </c>
      <c r="E6" s="124" t="s">
        <v>44</v>
      </c>
      <c r="F6" s="124" t="s">
        <v>45</v>
      </c>
      <c r="G6" s="124"/>
      <c r="H6" s="124" t="s">
        <v>46</v>
      </c>
      <c r="I6" s="125" t="s">
        <v>4</v>
      </c>
      <c r="J6" s="31"/>
      <c r="K6" s="175" t="s">
        <v>31</v>
      </c>
      <c r="L6" s="176"/>
      <c r="M6" s="177" t="s">
        <v>32</v>
      </c>
      <c r="N6" s="176"/>
      <c r="O6" s="30"/>
      <c r="P6" s="30"/>
      <c r="Q6" s="30"/>
      <c r="R6" s="30"/>
      <c r="S6" s="30"/>
      <c r="T6" s="30"/>
      <c r="U6" s="30"/>
      <c r="V6" s="30"/>
      <c r="W6" s="30"/>
      <c r="X6" s="30"/>
      <c r="Y6" s="30"/>
      <c r="Z6" s="30"/>
      <c r="AA6" s="30"/>
      <c r="AB6" s="30"/>
      <c r="AC6" s="30"/>
      <c r="AD6" s="30"/>
    </row>
    <row r="7" spans="1:30" ht="16" x14ac:dyDescent="0.2">
      <c r="A7" s="126"/>
      <c r="B7" s="64" t="s">
        <v>50</v>
      </c>
      <c r="C7" s="127" t="s">
        <v>51</v>
      </c>
      <c r="D7" s="128">
        <v>9000</v>
      </c>
      <c r="E7" s="128"/>
      <c r="F7" s="129">
        <v>61</v>
      </c>
      <c r="G7" s="130"/>
      <c r="H7" s="130"/>
      <c r="I7" s="131">
        <f t="shared" ref="I7:I24" si="0">F7*D7</f>
        <v>549000</v>
      </c>
      <c r="J7" s="31"/>
      <c r="K7" s="30"/>
      <c r="L7" s="30"/>
      <c r="M7" s="30" t="s">
        <v>80</v>
      </c>
      <c r="N7" s="30"/>
      <c r="O7" s="30"/>
      <c r="P7" s="30"/>
      <c r="Q7" s="30"/>
      <c r="R7" s="30"/>
      <c r="S7" s="30"/>
      <c r="T7" s="30"/>
      <c r="U7" s="30"/>
      <c r="V7" s="30"/>
      <c r="W7" s="30"/>
      <c r="X7" s="30"/>
      <c r="Y7" s="30"/>
      <c r="Z7" s="30"/>
      <c r="AA7" s="30"/>
      <c r="AB7" s="30"/>
      <c r="AC7" s="30"/>
      <c r="AD7" s="30"/>
    </row>
    <row r="8" spans="1:30" ht="16" x14ac:dyDescent="0.2">
      <c r="A8" s="126"/>
      <c r="B8" s="75" t="s">
        <v>50</v>
      </c>
      <c r="C8" s="132" t="s">
        <v>52</v>
      </c>
      <c r="D8" s="12">
        <v>10000</v>
      </c>
      <c r="E8" s="12"/>
      <c r="F8" s="133">
        <v>970</v>
      </c>
      <c r="G8" s="134"/>
      <c r="H8" s="134"/>
      <c r="I8" s="135">
        <f t="shared" si="0"/>
        <v>9700000</v>
      </c>
      <c r="J8" s="31"/>
      <c r="K8" s="30"/>
      <c r="L8" s="30"/>
      <c r="M8" s="30"/>
      <c r="N8" s="30"/>
      <c r="O8" s="30"/>
      <c r="P8" s="30"/>
      <c r="Q8" s="30"/>
      <c r="R8" s="30"/>
      <c r="S8" s="30"/>
      <c r="T8" s="30"/>
      <c r="U8" s="30"/>
      <c r="V8" s="30"/>
      <c r="W8" s="30"/>
      <c r="X8" s="30"/>
      <c r="Y8" s="30"/>
      <c r="Z8" s="30"/>
      <c r="AA8" s="30"/>
      <c r="AB8" s="30"/>
      <c r="AC8" s="30"/>
      <c r="AD8" s="30"/>
    </row>
    <row r="9" spans="1:30" ht="16" x14ac:dyDescent="0.2">
      <c r="A9" s="126"/>
      <c r="B9" s="75" t="s">
        <v>50</v>
      </c>
      <c r="C9" s="132" t="s">
        <v>53</v>
      </c>
      <c r="D9" s="12">
        <v>15000</v>
      </c>
      <c r="E9" s="12"/>
      <c r="F9" s="133">
        <v>188</v>
      </c>
      <c r="G9" s="134"/>
      <c r="H9" s="134"/>
      <c r="I9" s="135">
        <f t="shared" si="0"/>
        <v>2820000</v>
      </c>
      <c r="J9" s="31"/>
      <c r="K9" s="30"/>
      <c r="L9" s="30"/>
      <c r="M9" s="30"/>
      <c r="N9" s="30"/>
      <c r="O9" s="30"/>
      <c r="P9" s="30"/>
      <c r="Q9" s="30"/>
      <c r="R9" s="30"/>
      <c r="S9" s="30"/>
      <c r="T9" s="30"/>
      <c r="U9" s="30"/>
      <c r="V9" s="30"/>
      <c r="W9" s="30"/>
      <c r="X9" s="30"/>
      <c r="Y9" s="30"/>
      <c r="Z9" s="30"/>
      <c r="AA9" s="30"/>
      <c r="AB9" s="30"/>
      <c r="AC9" s="30"/>
      <c r="AD9" s="30"/>
    </row>
    <row r="10" spans="1:30" ht="16" x14ac:dyDescent="0.2">
      <c r="A10" s="126"/>
      <c r="B10" s="75" t="s">
        <v>50</v>
      </c>
      <c r="C10" s="132" t="s">
        <v>54</v>
      </c>
      <c r="D10" s="12">
        <v>6000</v>
      </c>
      <c r="E10" s="12"/>
      <c r="F10" s="133">
        <v>475</v>
      </c>
      <c r="G10" s="134"/>
      <c r="H10" s="134"/>
      <c r="I10" s="135">
        <f t="shared" si="0"/>
        <v>2850000</v>
      </c>
      <c r="J10" s="31"/>
      <c r="K10" s="30"/>
      <c r="L10" s="30"/>
      <c r="M10" s="30"/>
      <c r="N10" s="30"/>
      <c r="O10" s="30"/>
      <c r="P10" s="30"/>
      <c r="Q10" s="30"/>
      <c r="R10" s="30"/>
      <c r="S10" s="30"/>
      <c r="T10" s="30"/>
      <c r="U10" s="30"/>
      <c r="V10" s="30"/>
      <c r="W10" s="30"/>
      <c r="X10" s="30"/>
      <c r="Y10" s="30"/>
      <c r="Z10" s="30"/>
      <c r="AA10" s="30"/>
      <c r="AB10" s="30"/>
      <c r="AC10" s="30"/>
      <c r="AD10" s="30"/>
    </row>
    <row r="11" spans="1:30" ht="16" x14ac:dyDescent="0.2">
      <c r="A11" s="126"/>
      <c r="B11" s="75" t="s">
        <v>50</v>
      </c>
      <c r="C11" s="132" t="s">
        <v>55</v>
      </c>
      <c r="D11" s="12">
        <v>9000</v>
      </c>
      <c r="E11" s="12"/>
      <c r="F11" s="133">
        <v>32</v>
      </c>
      <c r="G11" s="134"/>
      <c r="H11" s="134"/>
      <c r="I11" s="135">
        <f t="shared" si="0"/>
        <v>288000</v>
      </c>
      <c r="J11" s="31"/>
      <c r="K11" s="30"/>
      <c r="L11" s="30"/>
      <c r="M11" s="30"/>
      <c r="N11" s="30"/>
      <c r="O11" s="30"/>
      <c r="P11" s="30"/>
      <c r="Q11" s="30"/>
      <c r="R11" s="30"/>
      <c r="S11" s="30"/>
      <c r="T11" s="30"/>
      <c r="U11" s="30"/>
      <c r="V11" s="30"/>
      <c r="W11" s="30"/>
      <c r="X11" s="30"/>
      <c r="Y11" s="30"/>
      <c r="Z11" s="30"/>
      <c r="AA11" s="30"/>
      <c r="AB11" s="30"/>
      <c r="AC11" s="30"/>
      <c r="AD11" s="30"/>
    </row>
    <row r="12" spans="1:30" ht="16" x14ac:dyDescent="0.2">
      <c r="A12" s="126"/>
      <c r="B12" s="75" t="s">
        <v>50</v>
      </c>
      <c r="C12" s="132" t="s">
        <v>56</v>
      </c>
      <c r="D12" s="12">
        <v>10000</v>
      </c>
      <c r="E12" s="12"/>
      <c r="F12" s="136">
        <v>1170</v>
      </c>
      <c r="G12" s="137"/>
      <c r="H12" s="137"/>
      <c r="I12" s="135">
        <f t="shared" si="0"/>
        <v>11700000</v>
      </c>
      <c r="J12" s="31"/>
      <c r="K12" s="30"/>
      <c r="L12" s="30"/>
      <c r="M12" s="30"/>
      <c r="N12" s="30"/>
      <c r="O12" s="30"/>
      <c r="P12" s="30"/>
      <c r="Q12" s="30"/>
      <c r="R12" s="30"/>
      <c r="S12" s="30"/>
      <c r="T12" s="30"/>
      <c r="U12" s="30"/>
      <c r="V12" s="30"/>
      <c r="W12" s="30"/>
      <c r="X12" s="30"/>
      <c r="Y12" s="30"/>
      <c r="Z12" s="30"/>
      <c r="AA12" s="30"/>
      <c r="AB12" s="30"/>
      <c r="AC12" s="30"/>
      <c r="AD12" s="30"/>
    </row>
    <row r="13" spans="1:30" ht="16" x14ac:dyDescent="0.2">
      <c r="A13" s="126"/>
      <c r="B13" s="75" t="s">
        <v>50</v>
      </c>
      <c r="C13" s="132" t="s">
        <v>57</v>
      </c>
      <c r="D13" s="12">
        <v>9000</v>
      </c>
      <c r="E13" s="12"/>
      <c r="F13" s="133">
        <v>140</v>
      </c>
      <c r="G13" s="134"/>
      <c r="H13" s="134"/>
      <c r="I13" s="135">
        <f t="shared" si="0"/>
        <v>1260000</v>
      </c>
      <c r="J13" s="31"/>
      <c r="K13" s="30"/>
      <c r="L13" s="30"/>
      <c r="M13" s="30"/>
      <c r="N13" s="30"/>
      <c r="O13" s="30"/>
      <c r="P13" s="30"/>
      <c r="Q13" s="30"/>
      <c r="R13" s="30"/>
      <c r="S13" s="30"/>
      <c r="T13" s="30"/>
      <c r="U13" s="30"/>
      <c r="V13" s="30"/>
      <c r="W13" s="30"/>
      <c r="X13" s="30"/>
      <c r="Y13" s="30"/>
      <c r="Z13" s="30"/>
      <c r="AA13" s="30"/>
      <c r="AB13" s="30"/>
      <c r="AC13" s="30"/>
      <c r="AD13" s="30"/>
    </row>
    <row r="14" spans="1:30" ht="16" x14ac:dyDescent="0.2">
      <c r="A14" s="138"/>
      <c r="B14" s="85" t="s">
        <v>58</v>
      </c>
      <c r="C14" s="132" t="s">
        <v>59</v>
      </c>
      <c r="D14" s="12">
        <v>1000</v>
      </c>
      <c r="E14" s="12"/>
      <c r="F14" s="136">
        <v>9312</v>
      </c>
      <c r="G14" s="137"/>
      <c r="H14" s="137"/>
      <c r="I14" s="135">
        <f t="shared" si="0"/>
        <v>9312000</v>
      </c>
      <c r="J14" s="31"/>
      <c r="K14" s="30"/>
      <c r="L14" s="30"/>
      <c r="M14" s="30"/>
      <c r="N14" s="30"/>
      <c r="O14" s="30"/>
      <c r="P14" s="30"/>
      <c r="Q14" s="30"/>
      <c r="R14" s="30"/>
      <c r="S14" s="30"/>
      <c r="T14" s="30"/>
      <c r="U14" s="30"/>
      <c r="V14" s="30"/>
      <c r="W14" s="30"/>
      <c r="X14" s="30"/>
      <c r="Y14" s="30"/>
      <c r="Z14" s="30"/>
      <c r="AA14" s="30"/>
      <c r="AB14" s="30"/>
      <c r="AC14" s="30"/>
      <c r="AD14" s="30"/>
    </row>
    <row r="15" spans="1:30" ht="16" x14ac:dyDescent="0.2">
      <c r="A15" s="138"/>
      <c r="B15" s="85" t="s">
        <v>58</v>
      </c>
      <c r="C15" s="132" t="s">
        <v>60</v>
      </c>
      <c r="D15" s="12">
        <v>1600</v>
      </c>
      <c r="E15" s="12"/>
      <c r="F15" s="133">
        <v>3</v>
      </c>
      <c r="G15" s="134"/>
      <c r="H15" s="134"/>
      <c r="I15" s="135">
        <f t="shared" si="0"/>
        <v>4800</v>
      </c>
      <c r="J15" s="31"/>
      <c r="K15" s="139"/>
      <c r="L15" s="139"/>
      <c r="M15" s="30"/>
      <c r="N15" s="30"/>
      <c r="O15" s="30"/>
      <c r="P15" s="30"/>
      <c r="Q15" s="30"/>
      <c r="R15" s="30"/>
      <c r="S15" s="30"/>
      <c r="T15" s="30"/>
      <c r="U15" s="30"/>
      <c r="V15" s="30"/>
      <c r="W15" s="30"/>
      <c r="X15" s="30"/>
      <c r="Y15" s="30"/>
      <c r="Z15" s="30"/>
      <c r="AA15" s="30"/>
      <c r="AB15" s="30"/>
      <c r="AC15" s="30"/>
      <c r="AD15" s="30"/>
    </row>
    <row r="16" spans="1:30" ht="16" x14ac:dyDescent="0.2">
      <c r="A16" s="138"/>
      <c r="B16" s="85" t="s">
        <v>58</v>
      </c>
      <c r="C16" s="132" t="s">
        <v>61</v>
      </c>
      <c r="D16" s="12">
        <v>1400</v>
      </c>
      <c r="E16" s="12"/>
      <c r="F16" s="133">
        <v>129</v>
      </c>
      <c r="G16" s="134"/>
      <c r="H16" s="134"/>
      <c r="I16" s="135">
        <f t="shared" si="0"/>
        <v>180600</v>
      </c>
      <c r="J16" s="31"/>
      <c r="K16" s="139"/>
      <c r="L16" s="140"/>
      <c r="M16" s="30"/>
      <c r="N16" s="30"/>
      <c r="O16" s="30"/>
      <c r="P16" s="30"/>
      <c r="Q16" s="30"/>
      <c r="R16" s="30"/>
      <c r="S16" s="30"/>
      <c r="T16" s="30"/>
      <c r="U16" s="30"/>
      <c r="V16" s="30"/>
      <c r="W16" s="30"/>
      <c r="X16" s="30"/>
      <c r="Y16" s="30"/>
      <c r="Z16" s="30"/>
      <c r="AA16" s="30"/>
      <c r="AB16" s="30"/>
      <c r="AC16" s="30"/>
      <c r="AD16" s="30"/>
    </row>
    <row r="17" spans="1:30" ht="16" x14ac:dyDescent="0.2">
      <c r="A17" s="138"/>
      <c r="B17" s="85" t="s">
        <v>58</v>
      </c>
      <c r="C17" s="132" t="s">
        <v>62</v>
      </c>
      <c r="D17" s="12">
        <v>1200</v>
      </c>
      <c r="E17" s="12"/>
      <c r="F17" s="133">
        <v>903</v>
      </c>
      <c r="G17" s="134"/>
      <c r="H17" s="134"/>
      <c r="I17" s="135">
        <f t="shared" si="0"/>
        <v>1083600</v>
      </c>
      <c r="J17" s="31"/>
      <c r="K17" s="30"/>
      <c r="L17" s="30"/>
      <c r="M17" s="30"/>
      <c r="N17" s="30"/>
      <c r="O17" s="30"/>
      <c r="P17" s="30"/>
      <c r="Q17" s="30"/>
      <c r="R17" s="30"/>
      <c r="S17" s="30"/>
      <c r="T17" s="30"/>
      <c r="U17" s="30"/>
      <c r="V17" s="30"/>
      <c r="W17" s="30"/>
      <c r="X17" s="30"/>
      <c r="Y17" s="30"/>
      <c r="Z17" s="30"/>
      <c r="AA17" s="30"/>
      <c r="AB17" s="30"/>
      <c r="AC17" s="30"/>
      <c r="AD17" s="30"/>
    </row>
    <row r="18" spans="1:30" ht="16" x14ac:dyDescent="0.2">
      <c r="A18" s="141"/>
      <c r="B18" s="86" t="s">
        <v>63</v>
      </c>
      <c r="C18" s="132" t="s">
        <v>64</v>
      </c>
      <c r="D18" s="12">
        <v>400</v>
      </c>
      <c r="E18" s="12"/>
      <c r="F18" s="136">
        <v>97995</v>
      </c>
      <c r="G18" s="137"/>
      <c r="H18" s="137"/>
      <c r="I18" s="135">
        <f t="shared" si="0"/>
        <v>39198000</v>
      </c>
      <c r="J18" s="31"/>
      <c r="K18" s="30"/>
      <c r="L18" s="30"/>
      <c r="M18" s="30"/>
      <c r="N18" s="30"/>
      <c r="O18" s="30"/>
      <c r="P18" s="30"/>
      <c r="Q18" s="30"/>
      <c r="R18" s="30"/>
      <c r="S18" s="30"/>
      <c r="T18" s="30"/>
      <c r="U18" s="30"/>
      <c r="V18" s="30"/>
      <c r="W18" s="30"/>
      <c r="X18" s="30"/>
      <c r="Y18" s="30"/>
      <c r="Z18" s="30"/>
      <c r="AA18" s="30"/>
      <c r="AB18" s="30"/>
      <c r="AC18" s="30"/>
      <c r="AD18" s="30"/>
    </row>
    <row r="19" spans="1:30" ht="16" x14ac:dyDescent="0.2">
      <c r="A19" s="141"/>
      <c r="B19" s="86" t="s">
        <v>63</v>
      </c>
      <c r="C19" s="132" t="s">
        <v>65</v>
      </c>
      <c r="D19" s="12">
        <v>400</v>
      </c>
      <c r="E19" s="12"/>
      <c r="F19" s="136">
        <v>3567</v>
      </c>
      <c r="G19" s="137"/>
      <c r="H19" s="137"/>
      <c r="I19" s="135">
        <f t="shared" si="0"/>
        <v>1426800</v>
      </c>
      <c r="J19" s="31"/>
      <c r="K19" s="30"/>
      <c r="L19" s="30"/>
      <c r="M19" s="30"/>
      <c r="N19" s="30"/>
      <c r="O19" s="30"/>
      <c r="P19" s="30"/>
      <c r="Q19" s="30"/>
      <c r="R19" s="30"/>
      <c r="S19" s="30"/>
      <c r="T19" s="30"/>
      <c r="U19" s="30"/>
      <c r="V19" s="30"/>
      <c r="W19" s="30"/>
      <c r="X19" s="30"/>
      <c r="Y19" s="30"/>
      <c r="Z19" s="30"/>
      <c r="AA19" s="30"/>
      <c r="AB19" s="30"/>
      <c r="AC19" s="30"/>
      <c r="AD19" s="30"/>
    </row>
    <row r="20" spans="1:30" ht="16" x14ac:dyDescent="0.2">
      <c r="A20" s="39"/>
      <c r="B20" s="142" t="s">
        <v>66</v>
      </c>
      <c r="C20" s="132" t="s">
        <v>67</v>
      </c>
      <c r="D20" s="12">
        <v>200</v>
      </c>
      <c r="E20" s="12"/>
      <c r="F20" s="133">
        <v>101</v>
      </c>
      <c r="G20" s="134"/>
      <c r="H20" s="134"/>
      <c r="I20" s="135">
        <f t="shared" si="0"/>
        <v>20200</v>
      </c>
      <c r="J20" s="31"/>
      <c r="K20" s="30"/>
      <c r="L20" s="30"/>
      <c r="M20" s="30"/>
      <c r="N20" s="30"/>
      <c r="O20" s="30"/>
      <c r="P20" s="30"/>
      <c r="Q20" s="30"/>
      <c r="R20" s="30"/>
      <c r="S20" s="30"/>
      <c r="T20" s="30"/>
      <c r="U20" s="30"/>
      <c r="V20" s="30"/>
      <c r="W20" s="30"/>
      <c r="X20" s="30"/>
      <c r="Y20" s="30"/>
      <c r="Z20" s="30"/>
      <c r="AA20" s="30"/>
      <c r="AB20" s="30"/>
      <c r="AC20" s="30"/>
      <c r="AD20" s="30"/>
    </row>
    <row r="21" spans="1:30" ht="16" x14ac:dyDescent="0.2">
      <c r="A21" s="39"/>
      <c r="B21" s="142" t="s">
        <v>66</v>
      </c>
      <c r="C21" s="132" t="s">
        <v>68</v>
      </c>
      <c r="D21" s="12">
        <v>300</v>
      </c>
      <c r="E21" s="12"/>
      <c r="F21" s="136">
        <v>6196</v>
      </c>
      <c r="G21" s="137"/>
      <c r="H21" s="137"/>
      <c r="I21" s="135">
        <f t="shared" si="0"/>
        <v>1858800</v>
      </c>
      <c r="J21" s="31"/>
      <c r="K21" s="30"/>
      <c r="L21" s="30"/>
      <c r="M21" s="30"/>
      <c r="N21" s="30"/>
      <c r="O21" s="30"/>
      <c r="P21" s="30"/>
      <c r="Q21" s="30"/>
      <c r="R21" s="30"/>
      <c r="S21" s="30"/>
      <c r="T21" s="30"/>
      <c r="U21" s="30"/>
      <c r="V21" s="30"/>
      <c r="W21" s="30"/>
      <c r="X21" s="30"/>
      <c r="Y21" s="30"/>
      <c r="Z21" s="30"/>
      <c r="AA21" s="30"/>
      <c r="AB21" s="30"/>
      <c r="AC21" s="30"/>
      <c r="AD21" s="30"/>
    </row>
    <row r="22" spans="1:30" ht="16" x14ac:dyDescent="0.2">
      <c r="A22" s="39"/>
      <c r="B22" s="142" t="s">
        <v>66</v>
      </c>
      <c r="C22" s="132" t="s">
        <v>69</v>
      </c>
      <c r="D22" s="12">
        <v>300</v>
      </c>
      <c r="E22" s="12"/>
      <c r="F22" s="136">
        <v>3051</v>
      </c>
      <c r="G22" s="137"/>
      <c r="H22" s="137"/>
      <c r="I22" s="135">
        <f t="shared" si="0"/>
        <v>915300</v>
      </c>
      <c r="J22" s="31"/>
      <c r="K22" s="30"/>
      <c r="L22" s="30"/>
      <c r="M22" s="30"/>
      <c r="N22" s="30"/>
      <c r="O22" s="30"/>
      <c r="P22" s="30"/>
      <c r="Q22" s="30"/>
      <c r="R22" s="30"/>
      <c r="S22" s="30"/>
      <c r="T22" s="30"/>
      <c r="U22" s="30"/>
      <c r="V22" s="30"/>
      <c r="W22" s="30"/>
      <c r="X22" s="30"/>
      <c r="Y22" s="30"/>
      <c r="Z22" s="30"/>
      <c r="AA22" s="30"/>
      <c r="AB22" s="30"/>
      <c r="AC22" s="30"/>
      <c r="AD22" s="30"/>
    </row>
    <row r="23" spans="1:30" ht="16" x14ac:dyDescent="0.2">
      <c r="A23" s="39"/>
      <c r="B23" s="142" t="s">
        <v>66</v>
      </c>
      <c r="C23" s="132" t="s">
        <v>70</v>
      </c>
      <c r="D23" s="12">
        <v>250</v>
      </c>
      <c r="E23" s="12"/>
      <c r="F23" s="133">
        <v>5</v>
      </c>
      <c r="G23" s="134"/>
      <c r="H23" s="134"/>
      <c r="I23" s="135">
        <f t="shared" si="0"/>
        <v>1250</v>
      </c>
      <c r="J23" s="31"/>
      <c r="K23" s="30"/>
      <c r="L23" s="30"/>
      <c r="M23" s="30"/>
      <c r="N23" s="30"/>
      <c r="O23" s="30"/>
      <c r="P23" s="30"/>
      <c r="Q23" s="30"/>
      <c r="R23" s="30"/>
      <c r="S23" s="30"/>
      <c r="T23" s="30"/>
      <c r="U23" s="30"/>
      <c r="V23" s="30"/>
      <c r="W23" s="30"/>
      <c r="X23" s="30"/>
      <c r="Y23" s="30"/>
      <c r="Z23" s="30"/>
      <c r="AA23" s="30"/>
      <c r="AB23" s="30"/>
      <c r="AC23" s="30"/>
      <c r="AD23" s="30"/>
    </row>
    <row r="24" spans="1:30" ht="16" x14ac:dyDescent="0.2">
      <c r="A24" s="39"/>
      <c r="B24" s="143" t="s">
        <v>66</v>
      </c>
      <c r="C24" s="144" t="s">
        <v>66</v>
      </c>
      <c r="D24" s="44">
        <v>400</v>
      </c>
      <c r="E24" s="44"/>
      <c r="F24" s="145">
        <v>1048</v>
      </c>
      <c r="G24" s="146"/>
      <c r="H24" s="146"/>
      <c r="I24" s="147">
        <f t="shared" si="0"/>
        <v>419200</v>
      </c>
      <c r="J24" s="31"/>
      <c r="K24" s="30"/>
      <c r="L24" s="30"/>
      <c r="M24" s="30"/>
      <c r="N24" s="30"/>
      <c r="O24" s="30"/>
      <c r="P24" s="30"/>
      <c r="Q24" s="30"/>
      <c r="R24" s="30"/>
      <c r="S24" s="30"/>
      <c r="T24" s="30"/>
      <c r="U24" s="30"/>
      <c r="V24" s="30"/>
      <c r="W24" s="30"/>
      <c r="X24" s="30"/>
      <c r="Y24" s="30"/>
      <c r="Z24" s="30"/>
      <c r="AA24" s="30"/>
      <c r="AB24" s="30"/>
      <c r="AC24" s="30"/>
      <c r="AD24" s="30"/>
    </row>
    <row r="25" spans="1:30" ht="16" x14ac:dyDescent="0.2">
      <c r="A25" s="148"/>
      <c r="B25" s="196" t="s">
        <v>50</v>
      </c>
      <c r="C25" s="186"/>
      <c r="D25" s="187"/>
      <c r="E25" s="149"/>
      <c r="F25" s="150">
        <f t="shared" ref="F25:F28" si="1">SUMIF(B$7:B$24,B25,F$7:F$24)</f>
        <v>3036</v>
      </c>
      <c r="G25" s="151"/>
      <c r="H25" s="151"/>
      <c r="I25" s="152">
        <f t="shared" ref="I25:I28" si="2">SUMIF(B$7:B$24,B25,I$7:I$24)</f>
        <v>29167000</v>
      </c>
      <c r="J25" s="31"/>
      <c r="K25" s="30"/>
      <c r="L25" s="30"/>
      <c r="M25" s="30"/>
      <c r="N25" s="30"/>
      <c r="O25" s="30"/>
      <c r="P25" s="30"/>
      <c r="Q25" s="30"/>
      <c r="R25" s="30"/>
      <c r="S25" s="30"/>
      <c r="T25" s="30"/>
      <c r="U25" s="30"/>
      <c r="V25" s="30"/>
      <c r="W25" s="30"/>
      <c r="X25" s="30"/>
      <c r="Y25" s="30"/>
      <c r="Z25" s="30"/>
      <c r="AA25" s="30"/>
      <c r="AB25" s="30"/>
      <c r="AC25" s="30"/>
      <c r="AD25" s="30"/>
    </row>
    <row r="26" spans="1:30" ht="16" x14ac:dyDescent="0.2">
      <c r="A26" s="148"/>
      <c r="B26" s="197" t="s">
        <v>58</v>
      </c>
      <c r="C26" s="189"/>
      <c r="D26" s="190"/>
      <c r="E26" s="153"/>
      <c r="F26" s="154">
        <f t="shared" si="1"/>
        <v>10347</v>
      </c>
      <c r="G26" s="155"/>
      <c r="H26" s="155"/>
      <c r="I26" s="156">
        <f t="shared" si="2"/>
        <v>10581000</v>
      </c>
      <c r="J26" s="31"/>
      <c r="K26" s="30"/>
      <c r="L26" s="30"/>
      <c r="M26" s="30"/>
      <c r="N26" s="30"/>
      <c r="O26" s="30"/>
      <c r="P26" s="30"/>
      <c r="Q26" s="30"/>
      <c r="R26" s="30"/>
      <c r="S26" s="30"/>
      <c r="T26" s="30"/>
      <c r="U26" s="30"/>
      <c r="V26" s="30"/>
      <c r="W26" s="30"/>
      <c r="X26" s="30"/>
      <c r="Y26" s="30"/>
      <c r="Z26" s="30"/>
      <c r="AA26" s="30"/>
      <c r="AB26" s="30"/>
      <c r="AC26" s="30"/>
      <c r="AD26" s="30"/>
    </row>
    <row r="27" spans="1:30" ht="16" x14ac:dyDescent="0.2">
      <c r="A27" s="148"/>
      <c r="B27" s="197" t="s">
        <v>63</v>
      </c>
      <c r="C27" s="189"/>
      <c r="D27" s="190"/>
      <c r="E27" s="153"/>
      <c r="F27" s="154">
        <f t="shared" si="1"/>
        <v>101562</v>
      </c>
      <c r="G27" s="155"/>
      <c r="H27" s="155"/>
      <c r="I27" s="156">
        <f t="shared" si="2"/>
        <v>40624800</v>
      </c>
      <c r="J27" s="31"/>
      <c r="K27" s="30"/>
      <c r="L27" s="30"/>
      <c r="M27" s="30"/>
      <c r="N27" s="30"/>
      <c r="O27" s="30"/>
      <c r="P27" s="30"/>
      <c r="Q27" s="30"/>
      <c r="R27" s="30"/>
      <c r="S27" s="30"/>
      <c r="T27" s="30"/>
      <c r="U27" s="30"/>
      <c r="V27" s="30"/>
      <c r="W27" s="30"/>
      <c r="X27" s="30"/>
      <c r="Y27" s="30"/>
      <c r="Z27" s="30"/>
      <c r="AA27" s="30"/>
      <c r="AB27" s="30"/>
      <c r="AC27" s="30"/>
      <c r="AD27" s="30"/>
    </row>
    <row r="28" spans="1:30" ht="16" x14ac:dyDescent="0.2">
      <c r="A28" s="148"/>
      <c r="B28" s="194" t="s">
        <v>66</v>
      </c>
      <c r="C28" s="192"/>
      <c r="D28" s="193"/>
      <c r="E28" s="157"/>
      <c r="F28" s="158">
        <f t="shared" si="1"/>
        <v>10401</v>
      </c>
      <c r="G28" s="159"/>
      <c r="H28" s="159"/>
      <c r="I28" s="160">
        <f t="shared" si="2"/>
        <v>3214750</v>
      </c>
      <c r="J28" s="31"/>
      <c r="K28" s="30"/>
      <c r="L28" s="30"/>
      <c r="M28" s="30"/>
      <c r="N28" s="30"/>
      <c r="O28" s="30"/>
      <c r="P28" s="30"/>
      <c r="Q28" s="30"/>
      <c r="R28" s="30"/>
      <c r="S28" s="30"/>
      <c r="T28" s="30"/>
      <c r="U28" s="30"/>
      <c r="V28" s="30"/>
      <c r="W28" s="30"/>
      <c r="X28" s="30"/>
      <c r="Y28" s="30"/>
      <c r="Z28" s="30"/>
      <c r="AA28" s="30"/>
      <c r="AB28" s="30"/>
      <c r="AC28" s="30"/>
      <c r="AD28" s="30"/>
    </row>
    <row r="29" spans="1:30" ht="16" x14ac:dyDescent="0.2">
      <c r="A29" s="48"/>
      <c r="B29" s="195" t="s">
        <v>23</v>
      </c>
      <c r="C29" s="181"/>
      <c r="D29" s="182"/>
      <c r="E29" s="161"/>
      <c r="F29" s="162">
        <f>SUM(F25:F28)</f>
        <v>125346</v>
      </c>
      <c r="G29" s="163"/>
      <c r="H29" s="163"/>
      <c r="I29" s="164">
        <f>SUM(I25:I28)</f>
        <v>83587550</v>
      </c>
      <c r="J29" s="31"/>
      <c r="K29" s="30"/>
      <c r="L29" s="30"/>
      <c r="M29" s="30"/>
      <c r="N29" s="30"/>
      <c r="O29" s="30"/>
      <c r="P29" s="30"/>
      <c r="Q29" s="30"/>
      <c r="R29" s="30"/>
      <c r="S29" s="30"/>
      <c r="T29" s="30"/>
      <c r="U29" s="30"/>
      <c r="V29" s="30"/>
      <c r="W29" s="30"/>
      <c r="X29" s="30"/>
      <c r="Y29" s="30"/>
      <c r="Z29" s="30"/>
      <c r="AA29" s="30"/>
      <c r="AB29" s="30"/>
      <c r="AC29" s="30"/>
      <c r="AD29" s="30"/>
    </row>
    <row r="30" spans="1:30" ht="15.75" customHeight="1" x14ac:dyDescent="0.15">
      <c r="A30" s="30"/>
      <c r="B30" s="165"/>
      <c r="C30" s="165"/>
      <c r="D30" s="165"/>
      <c r="E30" s="165"/>
      <c r="F30" s="165"/>
      <c r="G30" s="165"/>
      <c r="H30" s="165"/>
      <c r="I30" s="165"/>
      <c r="J30" s="30"/>
      <c r="K30" s="30"/>
      <c r="L30" s="30"/>
      <c r="M30" s="30"/>
      <c r="N30" s="30"/>
      <c r="O30" s="30"/>
      <c r="P30" s="30"/>
      <c r="Q30" s="30"/>
      <c r="R30" s="30"/>
      <c r="S30" s="30"/>
      <c r="T30" s="30"/>
      <c r="U30" s="30"/>
      <c r="V30" s="30"/>
      <c r="W30" s="30"/>
      <c r="X30" s="30"/>
      <c r="Y30" s="30"/>
      <c r="Z30" s="30"/>
      <c r="AA30" s="30"/>
      <c r="AB30" s="30"/>
      <c r="AC30" s="30"/>
      <c r="AD30" s="30"/>
    </row>
    <row r="31" spans="1:30" ht="15.75" customHeight="1" x14ac:dyDescent="0.15">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row>
    <row r="32" spans="1:30" ht="15.75" customHeight="1" x14ac:dyDescent="0.15">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row>
    <row r="33" spans="1:30" ht="15.75" customHeight="1" x14ac:dyDescent="0.15">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row>
    <row r="34" spans="1:30" ht="15.75" customHeight="1" x14ac:dyDescent="0.1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row>
    <row r="35" spans="1:30" ht="15.75" customHeight="1" x14ac:dyDescent="0.15">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row>
    <row r="36" spans="1:30" ht="15.75" customHeight="1" x14ac:dyDescent="0.15">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row>
    <row r="37" spans="1:30" ht="15.75" customHeight="1" x14ac:dyDescent="0.15">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row>
    <row r="38" spans="1:30" ht="15.75" customHeight="1" x14ac:dyDescent="0.15">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row>
    <row r="39" spans="1:30" ht="15.75" customHeight="1" x14ac:dyDescent="0.15">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row>
    <row r="40" spans="1:30" ht="15.75" customHeight="1" x14ac:dyDescent="0.15">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row>
    <row r="41" spans="1:30" ht="15.75" customHeight="1" x14ac:dyDescent="0.15">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row>
    <row r="42" spans="1:30" ht="15.75" customHeight="1" x14ac:dyDescent="0.15">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row>
    <row r="43" spans="1:30" ht="15.75" customHeight="1" x14ac:dyDescent="0.15">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row>
    <row r="44" spans="1:30" ht="15.75" customHeight="1" x14ac:dyDescent="0.15">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row>
    <row r="45" spans="1:30" ht="15.75" customHeight="1" x14ac:dyDescent="0.15">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row>
    <row r="46" spans="1:30" ht="15.75" customHeight="1" x14ac:dyDescent="0.15">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row>
    <row r="47" spans="1:30" ht="15.75" customHeight="1" x14ac:dyDescent="0.15">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row>
    <row r="48" spans="1:30" ht="15.75" customHeight="1" x14ac:dyDescent="0.15">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row>
    <row r="49" spans="1:1" ht="15.75" customHeight="1" x14ac:dyDescent="0.15">
      <c r="A49" s="30"/>
    </row>
    <row r="50" spans="1:1" ht="15.75" customHeight="1" x14ac:dyDescent="0.15">
      <c r="A50" s="30"/>
    </row>
    <row r="51" spans="1:1" ht="15.75" customHeight="1" x14ac:dyDescent="0.15">
      <c r="A51" s="30"/>
    </row>
    <row r="52" spans="1:1" ht="15.75" customHeight="1" x14ac:dyDescent="0.15">
      <c r="A52" s="30"/>
    </row>
    <row r="53" spans="1:1" ht="15.75" customHeight="1" x14ac:dyDescent="0.15">
      <c r="A53" s="30"/>
    </row>
    <row r="54" spans="1:1" ht="15.75" customHeight="1" x14ac:dyDescent="0.15">
      <c r="A54" s="30"/>
    </row>
    <row r="55" spans="1:1" ht="15.75" customHeight="1" x14ac:dyDescent="0.15">
      <c r="A55" s="30"/>
    </row>
    <row r="56" spans="1:1" ht="15.75" customHeight="1" x14ac:dyDescent="0.15">
      <c r="A56" s="30"/>
    </row>
    <row r="57" spans="1:1" ht="15.75" customHeight="1" x14ac:dyDescent="0.15">
      <c r="A57" s="30"/>
    </row>
    <row r="58" spans="1:1" ht="15.75" customHeight="1" x14ac:dyDescent="0.15">
      <c r="A58" s="30"/>
    </row>
    <row r="59" spans="1:1" ht="15.75" customHeight="1" x14ac:dyDescent="0.15">
      <c r="A59" s="30"/>
    </row>
    <row r="60" spans="1:1" ht="15.75" customHeight="1" x14ac:dyDescent="0.15">
      <c r="A60" s="30"/>
    </row>
    <row r="61" spans="1:1" ht="15.75" customHeight="1" x14ac:dyDescent="0.15">
      <c r="A61" s="30"/>
    </row>
    <row r="62" spans="1:1" ht="15.75" customHeight="1" x14ac:dyDescent="0.15">
      <c r="A62" s="30"/>
    </row>
    <row r="63" spans="1:1" ht="15.75" customHeight="1" x14ac:dyDescent="0.15">
      <c r="A63" s="30"/>
    </row>
    <row r="64" spans="1:1" ht="15.75" customHeight="1" x14ac:dyDescent="0.15">
      <c r="A64" s="30"/>
    </row>
    <row r="65" spans="1:1" ht="15.75" customHeight="1" x14ac:dyDescent="0.15">
      <c r="A65" s="30"/>
    </row>
    <row r="66" spans="1:1" ht="15.75" customHeight="1" x14ac:dyDescent="0.15">
      <c r="A66" s="30"/>
    </row>
    <row r="67" spans="1:1" ht="15.75" customHeight="1" x14ac:dyDescent="0.15">
      <c r="A67" s="30"/>
    </row>
    <row r="68" spans="1:1" ht="15.75" customHeight="1" x14ac:dyDescent="0.15">
      <c r="A68" s="30"/>
    </row>
    <row r="69" spans="1:1" ht="15.75" customHeight="1" x14ac:dyDescent="0.15">
      <c r="A69" s="30"/>
    </row>
    <row r="70" spans="1:1" ht="15.75" customHeight="1" x14ac:dyDescent="0.15">
      <c r="A70" s="30"/>
    </row>
    <row r="71" spans="1:1" ht="15.75" customHeight="1" x14ac:dyDescent="0.15">
      <c r="A71" s="30"/>
    </row>
    <row r="72" spans="1:1" ht="15.75" customHeight="1" x14ac:dyDescent="0.15">
      <c r="A72" s="30"/>
    </row>
    <row r="73" spans="1:1" ht="15.75" customHeight="1" x14ac:dyDescent="0.15">
      <c r="A73" s="30"/>
    </row>
    <row r="74" spans="1:1" ht="15.75" customHeight="1" x14ac:dyDescent="0.15">
      <c r="A74" s="30"/>
    </row>
    <row r="75" spans="1:1" ht="15.75" customHeight="1" x14ac:dyDescent="0.15">
      <c r="A75" s="30"/>
    </row>
    <row r="76" spans="1:1" ht="15.75" customHeight="1" x14ac:dyDescent="0.15">
      <c r="A76" s="30"/>
    </row>
    <row r="77" spans="1:1" ht="15.75" customHeight="1" x14ac:dyDescent="0.15">
      <c r="A77" s="30"/>
    </row>
    <row r="78" spans="1:1" ht="15.75" customHeight="1" x14ac:dyDescent="0.15">
      <c r="A78" s="30"/>
    </row>
    <row r="79" spans="1:1" ht="15.75" customHeight="1" x14ac:dyDescent="0.15">
      <c r="A79" s="30"/>
    </row>
    <row r="80" spans="1:1" ht="15.75" customHeight="1" x14ac:dyDescent="0.15">
      <c r="A80" s="30"/>
    </row>
    <row r="81" spans="1:1" ht="13" x14ac:dyDescent="0.15">
      <c r="A81" s="30"/>
    </row>
    <row r="82" spans="1:1" ht="13" x14ac:dyDescent="0.15">
      <c r="A82" s="30"/>
    </row>
    <row r="83" spans="1:1" ht="13" x14ac:dyDescent="0.15">
      <c r="A83" s="30"/>
    </row>
    <row r="84" spans="1:1" ht="13" x14ac:dyDescent="0.15">
      <c r="A84" s="30"/>
    </row>
    <row r="85" spans="1:1" ht="13" x14ac:dyDescent="0.15">
      <c r="A85" s="30"/>
    </row>
    <row r="86" spans="1:1" ht="13" x14ac:dyDescent="0.15">
      <c r="A86" s="30"/>
    </row>
    <row r="87" spans="1:1" ht="13" x14ac:dyDescent="0.15">
      <c r="A87" s="30"/>
    </row>
    <row r="88" spans="1:1" ht="13" x14ac:dyDescent="0.15">
      <c r="A88" s="30"/>
    </row>
    <row r="89" spans="1:1" ht="13" x14ac:dyDescent="0.15">
      <c r="A89" s="30"/>
    </row>
    <row r="90" spans="1:1" ht="13" x14ac:dyDescent="0.15">
      <c r="A90" s="30"/>
    </row>
    <row r="91" spans="1:1" ht="13" x14ac:dyDescent="0.15">
      <c r="A91" s="30"/>
    </row>
    <row r="92" spans="1:1" ht="13" x14ac:dyDescent="0.15">
      <c r="A92" s="30"/>
    </row>
    <row r="93" spans="1:1" ht="13" x14ac:dyDescent="0.15">
      <c r="A93" s="30"/>
    </row>
    <row r="94" spans="1:1" ht="13" x14ac:dyDescent="0.15">
      <c r="A94" s="30"/>
    </row>
    <row r="95" spans="1:1" ht="13" x14ac:dyDescent="0.15">
      <c r="A95" s="30"/>
    </row>
    <row r="96" spans="1:1" ht="13" x14ac:dyDescent="0.15">
      <c r="A96" s="30"/>
    </row>
    <row r="97" spans="1:1" ht="13" x14ac:dyDescent="0.15">
      <c r="A97" s="30"/>
    </row>
    <row r="98" spans="1:1" ht="13" x14ac:dyDescent="0.15">
      <c r="A98" s="30"/>
    </row>
    <row r="99" spans="1:1" ht="13" x14ac:dyDescent="0.15">
      <c r="A99" s="30"/>
    </row>
    <row r="100" spans="1:1" ht="13" x14ac:dyDescent="0.15">
      <c r="A100" s="30"/>
    </row>
    <row r="101" spans="1:1" ht="13" x14ac:dyDescent="0.15">
      <c r="A101" s="30"/>
    </row>
    <row r="102" spans="1:1" ht="13" x14ac:dyDescent="0.15">
      <c r="A102" s="30"/>
    </row>
    <row r="103" spans="1:1" ht="13" x14ac:dyDescent="0.15">
      <c r="A103" s="30"/>
    </row>
    <row r="104" spans="1:1" ht="13" x14ac:dyDescent="0.15">
      <c r="A104" s="30"/>
    </row>
    <row r="105" spans="1:1" ht="13" x14ac:dyDescent="0.15">
      <c r="A105" s="30"/>
    </row>
    <row r="106" spans="1:1" ht="13" x14ac:dyDescent="0.15">
      <c r="A106" s="30"/>
    </row>
    <row r="107" spans="1:1" ht="13" x14ac:dyDescent="0.15">
      <c r="A107" s="30"/>
    </row>
    <row r="108" spans="1:1" ht="13" x14ac:dyDescent="0.15">
      <c r="A108" s="30"/>
    </row>
    <row r="109" spans="1:1" ht="13" x14ac:dyDescent="0.15">
      <c r="A109" s="30"/>
    </row>
    <row r="110" spans="1:1" ht="13" x14ac:dyDescent="0.15">
      <c r="A110" s="30"/>
    </row>
    <row r="111" spans="1:1" ht="13" x14ac:dyDescent="0.15">
      <c r="A111" s="30"/>
    </row>
    <row r="112" spans="1:1" ht="13" x14ac:dyDescent="0.15">
      <c r="A112" s="30"/>
    </row>
    <row r="113" spans="1:1" ht="13" x14ac:dyDescent="0.15">
      <c r="A113" s="30"/>
    </row>
    <row r="114" spans="1:1" ht="13" x14ac:dyDescent="0.15">
      <c r="A114" s="30"/>
    </row>
    <row r="115" spans="1:1" ht="13" x14ac:dyDescent="0.15">
      <c r="A115" s="30"/>
    </row>
    <row r="116" spans="1:1" ht="13" x14ac:dyDescent="0.15">
      <c r="A116" s="30"/>
    </row>
    <row r="117" spans="1:1" ht="13" x14ac:dyDescent="0.15">
      <c r="A117" s="30"/>
    </row>
    <row r="118" spans="1:1" ht="13" x14ac:dyDescent="0.15">
      <c r="A118" s="30"/>
    </row>
    <row r="119" spans="1:1" ht="13" x14ac:dyDescent="0.15">
      <c r="A119" s="30"/>
    </row>
    <row r="120" spans="1:1" ht="13" x14ac:dyDescent="0.15">
      <c r="A120" s="30"/>
    </row>
    <row r="121" spans="1:1" ht="13" x14ac:dyDescent="0.15">
      <c r="A121" s="30"/>
    </row>
    <row r="122" spans="1:1" ht="13" x14ac:dyDescent="0.15">
      <c r="A122" s="30"/>
    </row>
    <row r="123" spans="1:1" ht="13" x14ac:dyDescent="0.15">
      <c r="A123" s="30"/>
    </row>
    <row r="124" spans="1:1" ht="13" x14ac:dyDescent="0.15">
      <c r="A124" s="30"/>
    </row>
    <row r="125" spans="1:1" ht="13" x14ac:dyDescent="0.15">
      <c r="A125" s="30"/>
    </row>
    <row r="126" spans="1:1" ht="13" x14ac:dyDescent="0.15">
      <c r="A126" s="30"/>
    </row>
    <row r="127" spans="1:1" ht="13" x14ac:dyDescent="0.15">
      <c r="A127" s="30"/>
    </row>
    <row r="128" spans="1:1" ht="13" x14ac:dyDescent="0.15">
      <c r="A128" s="30"/>
    </row>
    <row r="129" spans="1:1" ht="13" x14ac:dyDescent="0.15">
      <c r="A129" s="30"/>
    </row>
    <row r="130" spans="1:1" ht="13" x14ac:dyDescent="0.15">
      <c r="A130" s="30"/>
    </row>
    <row r="131" spans="1:1" ht="13" x14ac:dyDescent="0.15">
      <c r="A131" s="30"/>
    </row>
    <row r="132" spans="1:1" ht="13" x14ac:dyDescent="0.15">
      <c r="A132" s="30"/>
    </row>
    <row r="133" spans="1:1" ht="13" x14ac:dyDescent="0.15">
      <c r="A133" s="30"/>
    </row>
    <row r="134" spans="1:1" ht="13" x14ac:dyDescent="0.15">
      <c r="A134" s="30"/>
    </row>
    <row r="135" spans="1:1" ht="13" x14ac:dyDescent="0.15">
      <c r="A135" s="30"/>
    </row>
    <row r="136" spans="1:1" ht="13" x14ac:dyDescent="0.15">
      <c r="A136" s="30"/>
    </row>
    <row r="137" spans="1:1" ht="13" x14ac:dyDescent="0.15">
      <c r="A137" s="30"/>
    </row>
    <row r="138" spans="1:1" ht="13" x14ac:dyDescent="0.15">
      <c r="A138" s="30"/>
    </row>
    <row r="139" spans="1:1" ht="13" x14ac:dyDescent="0.15">
      <c r="A139" s="30"/>
    </row>
    <row r="140" spans="1:1" ht="13" x14ac:dyDescent="0.15">
      <c r="A140" s="30"/>
    </row>
    <row r="141" spans="1:1" ht="13" x14ac:dyDescent="0.15">
      <c r="A141" s="30"/>
    </row>
    <row r="142" spans="1:1" ht="13" x14ac:dyDescent="0.15">
      <c r="A142" s="30"/>
    </row>
    <row r="143" spans="1:1" ht="13" x14ac:dyDescent="0.15">
      <c r="A143" s="30"/>
    </row>
    <row r="144" spans="1:1" ht="13" x14ac:dyDescent="0.15">
      <c r="A144" s="30"/>
    </row>
    <row r="145" spans="1:1" ht="13" x14ac:dyDescent="0.15">
      <c r="A145" s="30"/>
    </row>
    <row r="146" spans="1:1" ht="13" x14ac:dyDescent="0.15">
      <c r="A146" s="30"/>
    </row>
    <row r="147" spans="1:1" ht="13" x14ac:dyDescent="0.15">
      <c r="A147" s="30"/>
    </row>
    <row r="148" spans="1:1" ht="13" x14ac:dyDescent="0.15">
      <c r="A148" s="30"/>
    </row>
    <row r="149" spans="1:1" ht="13" x14ac:dyDescent="0.15">
      <c r="A149" s="30"/>
    </row>
    <row r="150" spans="1:1" ht="13" x14ac:dyDescent="0.15">
      <c r="A150" s="30"/>
    </row>
    <row r="151" spans="1:1" ht="13" x14ac:dyDescent="0.15">
      <c r="A151" s="30"/>
    </row>
    <row r="152" spans="1:1" ht="13" x14ac:dyDescent="0.15">
      <c r="A152" s="30"/>
    </row>
    <row r="153" spans="1:1" ht="13" x14ac:dyDescent="0.15">
      <c r="A153" s="30"/>
    </row>
    <row r="154" spans="1:1" ht="13" x14ac:dyDescent="0.15">
      <c r="A154" s="30"/>
    </row>
    <row r="155" spans="1:1" ht="13" x14ac:dyDescent="0.15">
      <c r="A155" s="30"/>
    </row>
    <row r="156" spans="1:1" ht="13" x14ac:dyDescent="0.15">
      <c r="A156" s="30"/>
    </row>
    <row r="157" spans="1:1" ht="13" x14ac:dyDescent="0.15">
      <c r="A157" s="30"/>
    </row>
    <row r="158" spans="1:1" ht="13" x14ac:dyDescent="0.15">
      <c r="A158" s="30"/>
    </row>
    <row r="159" spans="1:1" ht="13" x14ac:dyDescent="0.15">
      <c r="A159" s="30"/>
    </row>
    <row r="160" spans="1:1" ht="13" x14ac:dyDescent="0.15">
      <c r="A160" s="30"/>
    </row>
    <row r="161" spans="1:1" ht="13" x14ac:dyDescent="0.15">
      <c r="A161" s="30"/>
    </row>
    <row r="162" spans="1:1" ht="13" x14ac:dyDescent="0.15">
      <c r="A162" s="30"/>
    </row>
    <row r="163" spans="1:1" ht="13" x14ac:dyDescent="0.15">
      <c r="A163" s="30"/>
    </row>
    <row r="164" spans="1:1" ht="13" x14ac:dyDescent="0.15">
      <c r="A164" s="30"/>
    </row>
    <row r="165" spans="1:1" ht="13" x14ac:dyDescent="0.15">
      <c r="A165" s="30"/>
    </row>
    <row r="166" spans="1:1" ht="13" x14ac:dyDescent="0.15">
      <c r="A166" s="30"/>
    </row>
    <row r="167" spans="1:1" ht="13" x14ac:dyDescent="0.15">
      <c r="A167" s="30"/>
    </row>
    <row r="168" spans="1:1" ht="13" x14ac:dyDescent="0.15">
      <c r="A168" s="30"/>
    </row>
    <row r="169" spans="1:1" ht="13" x14ac:dyDescent="0.15">
      <c r="A169" s="30"/>
    </row>
    <row r="170" spans="1:1" ht="13" x14ac:dyDescent="0.15">
      <c r="A170" s="30"/>
    </row>
    <row r="171" spans="1:1" ht="13" x14ac:dyDescent="0.15">
      <c r="A171" s="30"/>
    </row>
    <row r="172" spans="1:1" ht="13" x14ac:dyDescent="0.15">
      <c r="A172" s="30"/>
    </row>
    <row r="173" spans="1:1" ht="13" x14ac:dyDescent="0.15">
      <c r="A173" s="30"/>
    </row>
    <row r="174" spans="1:1" ht="13" x14ac:dyDescent="0.15">
      <c r="A174" s="30"/>
    </row>
    <row r="175" spans="1:1" ht="13" x14ac:dyDescent="0.15">
      <c r="A175" s="30"/>
    </row>
    <row r="176" spans="1:1" ht="13" x14ac:dyDescent="0.15">
      <c r="A176" s="30"/>
    </row>
    <row r="177" spans="1:1" ht="13" x14ac:dyDescent="0.15">
      <c r="A177" s="30"/>
    </row>
    <row r="178" spans="1:1" ht="13" x14ac:dyDescent="0.15">
      <c r="A178" s="30"/>
    </row>
    <row r="179" spans="1:1" ht="13" x14ac:dyDescent="0.15">
      <c r="A179" s="30"/>
    </row>
    <row r="180" spans="1:1" ht="13" x14ac:dyDescent="0.15">
      <c r="A180" s="30"/>
    </row>
    <row r="181" spans="1:1" ht="13" x14ac:dyDescent="0.15">
      <c r="A181" s="30"/>
    </row>
    <row r="182" spans="1:1" ht="13" x14ac:dyDescent="0.15">
      <c r="A182" s="30"/>
    </row>
    <row r="183" spans="1:1" ht="13" x14ac:dyDescent="0.15">
      <c r="A183" s="30"/>
    </row>
    <row r="184" spans="1:1" ht="13" x14ac:dyDescent="0.15">
      <c r="A184" s="30"/>
    </row>
    <row r="185" spans="1:1" ht="13" x14ac:dyDescent="0.15">
      <c r="A185" s="30"/>
    </row>
    <row r="186" spans="1:1" ht="13" x14ac:dyDescent="0.15">
      <c r="A186" s="30"/>
    </row>
    <row r="187" spans="1:1" ht="13" x14ac:dyDescent="0.15">
      <c r="A187" s="30"/>
    </row>
    <row r="188" spans="1:1" ht="13" x14ac:dyDescent="0.15">
      <c r="A188" s="30"/>
    </row>
    <row r="189" spans="1:1" ht="13" x14ac:dyDescent="0.15">
      <c r="A189" s="30"/>
    </row>
    <row r="190" spans="1:1" ht="13" x14ac:dyDescent="0.15">
      <c r="A190" s="30"/>
    </row>
    <row r="191" spans="1:1" ht="13" x14ac:dyDescent="0.15">
      <c r="A191" s="30"/>
    </row>
    <row r="192" spans="1:1" ht="13" x14ac:dyDescent="0.15">
      <c r="A192" s="30"/>
    </row>
    <row r="193" spans="1:1" ht="13" x14ac:dyDescent="0.15">
      <c r="A193" s="30"/>
    </row>
    <row r="194" spans="1:1" ht="13" x14ac:dyDescent="0.15">
      <c r="A194" s="30"/>
    </row>
    <row r="195" spans="1:1" ht="13" x14ac:dyDescent="0.15">
      <c r="A195" s="30"/>
    </row>
    <row r="196" spans="1:1" ht="13" x14ac:dyDescent="0.15">
      <c r="A196" s="30"/>
    </row>
    <row r="197" spans="1:1" ht="13" x14ac:dyDescent="0.15">
      <c r="A197" s="30"/>
    </row>
    <row r="198" spans="1:1" ht="13" x14ac:dyDescent="0.15">
      <c r="A198" s="30"/>
    </row>
    <row r="199" spans="1:1" ht="13" x14ac:dyDescent="0.15">
      <c r="A199" s="30"/>
    </row>
    <row r="200" spans="1:1" ht="13" x14ac:dyDescent="0.15">
      <c r="A200" s="30"/>
    </row>
    <row r="201" spans="1:1" ht="13" x14ac:dyDescent="0.15">
      <c r="A201" s="30"/>
    </row>
    <row r="202" spans="1:1" ht="13" x14ac:dyDescent="0.15">
      <c r="A202" s="30"/>
    </row>
    <row r="203" spans="1:1" ht="13" x14ac:dyDescent="0.15">
      <c r="A203" s="30"/>
    </row>
    <row r="204" spans="1:1" ht="13" x14ac:dyDescent="0.15">
      <c r="A204" s="30"/>
    </row>
    <row r="205" spans="1:1" ht="13" x14ac:dyDescent="0.15">
      <c r="A205" s="30"/>
    </row>
    <row r="206" spans="1:1" ht="13" x14ac:dyDescent="0.15">
      <c r="A206" s="30"/>
    </row>
    <row r="207" spans="1:1" ht="13" x14ac:dyDescent="0.15">
      <c r="A207" s="30"/>
    </row>
    <row r="208" spans="1:1" ht="13" x14ac:dyDescent="0.15">
      <c r="A208" s="30"/>
    </row>
    <row r="209" spans="1:1" ht="13" x14ac:dyDescent="0.15">
      <c r="A209" s="30"/>
    </row>
    <row r="210" spans="1:1" ht="13" x14ac:dyDescent="0.15">
      <c r="A210" s="30"/>
    </row>
    <row r="211" spans="1:1" ht="13" x14ac:dyDescent="0.15">
      <c r="A211" s="30"/>
    </row>
    <row r="212" spans="1:1" ht="13" x14ac:dyDescent="0.15">
      <c r="A212" s="30"/>
    </row>
    <row r="213" spans="1:1" ht="13" x14ac:dyDescent="0.15">
      <c r="A213" s="30"/>
    </row>
    <row r="214" spans="1:1" ht="13" x14ac:dyDescent="0.15">
      <c r="A214" s="30"/>
    </row>
    <row r="215" spans="1:1" ht="13" x14ac:dyDescent="0.15">
      <c r="A215" s="30"/>
    </row>
    <row r="216" spans="1:1" ht="13" x14ac:dyDescent="0.15">
      <c r="A216" s="30"/>
    </row>
    <row r="217" spans="1:1" ht="13" x14ac:dyDescent="0.15">
      <c r="A217" s="30"/>
    </row>
    <row r="218" spans="1:1" ht="13" x14ac:dyDescent="0.15">
      <c r="A218" s="30"/>
    </row>
    <row r="219" spans="1:1" ht="13" x14ac:dyDescent="0.15">
      <c r="A219" s="30"/>
    </row>
    <row r="220" spans="1:1" ht="13" x14ac:dyDescent="0.15">
      <c r="A220" s="30"/>
    </row>
    <row r="221" spans="1:1" ht="13" x14ac:dyDescent="0.15">
      <c r="A221" s="30"/>
    </row>
    <row r="222" spans="1:1" ht="13" x14ac:dyDescent="0.15">
      <c r="A222" s="30"/>
    </row>
    <row r="223" spans="1:1" ht="13" x14ac:dyDescent="0.15">
      <c r="A223" s="30"/>
    </row>
    <row r="224" spans="1:1" ht="13" x14ac:dyDescent="0.15">
      <c r="A224" s="30"/>
    </row>
    <row r="225" spans="1:1" ht="13" x14ac:dyDescent="0.15">
      <c r="A225" s="30"/>
    </row>
    <row r="226" spans="1:1" ht="13" x14ac:dyDescent="0.15">
      <c r="A226" s="30"/>
    </row>
    <row r="227" spans="1:1" ht="13" x14ac:dyDescent="0.15">
      <c r="A227" s="30"/>
    </row>
    <row r="228" spans="1:1" ht="13" x14ac:dyDescent="0.15">
      <c r="A228" s="30"/>
    </row>
    <row r="229" spans="1:1" ht="13" x14ac:dyDescent="0.15">
      <c r="A229" s="30"/>
    </row>
    <row r="230" spans="1:1" ht="13" x14ac:dyDescent="0.15">
      <c r="A230" s="30"/>
    </row>
    <row r="231" spans="1:1" ht="13" x14ac:dyDescent="0.15">
      <c r="A231" s="30"/>
    </row>
    <row r="232" spans="1:1" ht="13" x14ac:dyDescent="0.15">
      <c r="A232" s="30"/>
    </row>
    <row r="233" spans="1:1" ht="13" x14ac:dyDescent="0.15">
      <c r="A233" s="30"/>
    </row>
    <row r="234" spans="1:1" ht="13" x14ac:dyDescent="0.15">
      <c r="A234" s="30"/>
    </row>
    <row r="235" spans="1:1" ht="13" x14ac:dyDescent="0.15">
      <c r="A235" s="30"/>
    </row>
    <row r="236" spans="1:1" ht="13" x14ac:dyDescent="0.15">
      <c r="A236" s="30"/>
    </row>
    <row r="237" spans="1:1" ht="13" x14ac:dyDescent="0.15">
      <c r="A237" s="30"/>
    </row>
    <row r="238" spans="1:1" ht="13" x14ac:dyDescent="0.15">
      <c r="A238" s="30"/>
    </row>
    <row r="239" spans="1:1" ht="13" x14ac:dyDescent="0.15">
      <c r="A239" s="30"/>
    </row>
    <row r="240" spans="1:1" ht="13" x14ac:dyDescent="0.15">
      <c r="A240" s="30"/>
    </row>
    <row r="241" spans="1:1" ht="13" x14ac:dyDescent="0.15">
      <c r="A241" s="30"/>
    </row>
    <row r="242" spans="1:1" ht="13" x14ac:dyDescent="0.15">
      <c r="A242" s="30"/>
    </row>
    <row r="243" spans="1:1" ht="13" x14ac:dyDescent="0.15">
      <c r="A243" s="30"/>
    </row>
    <row r="244" spans="1:1" ht="13" x14ac:dyDescent="0.15">
      <c r="A244" s="30"/>
    </row>
    <row r="245" spans="1:1" ht="13" x14ac:dyDescent="0.15">
      <c r="A245" s="30"/>
    </row>
    <row r="246" spans="1:1" ht="13" x14ac:dyDescent="0.15">
      <c r="A246" s="30"/>
    </row>
    <row r="247" spans="1:1" ht="13" x14ac:dyDescent="0.15">
      <c r="A247" s="30"/>
    </row>
    <row r="248" spans="1:1" ht="13" x14ac:dyDescent="0.15">
      <c r="A248" s="30"/>
    </row>
    <row r="249" spans="1:1" ht="13" x14ac:dyDescent="0.15">
      <c r="A249" s="30"/>
    </row>
    <row r="250" spans="1:1" ht="13" x14ac:dyDescent="0.15">
      <c r="A250" s="30"/>
    </row>
    <row r="251" spans="1:1" ht="13" x14ac:dyDescent="0.15">
      <c r="A251" s="30"/>
    </row>
    <row r="252" spans="1:1" ht="13" x14ac:dyDescent="0.15">
      <c r="A252" s="30"/>
    </row>
    <row r="253" spans="1:1" ht="13" x14ac:dyDescent="0.15">
      <c r="A253" s="30"/>
    </row>
    <row r="254" spans="1:1" ht="13" x14ac:dyDescent="0.15">
      <c r="A254" s="30"/>
    </row>
    <row r="255" spans="1:1" ht="13" x14ac:dyDescent="0.15">
      <c r="A255" s="30"/>
    </row>
    <row r="256" spans="1:1" ht="13" x14ac:dyDescent="0.15">
      <c r="A256" s="30"/>
    </row>
    <row r="257" spans="1:1" ht="13" x14ac:dyDescent="0.15">
      <c r="A257" s="30"/>
    </row>
    <row r="258" spans="1:1" ht="13" x14ac:dyDescent="0.15">
      <c r="A258" s="30"/>
    </row>
    <row r="259" spans="1:1" ht="13" x14ac:dyDescent="0.15">
      <c r="A259" s="30"/>
    </row>
    <row r="260" spans="1:1" ht="13" x14ac:dyDescent="0.15">
      <c r="A260" s="30"/>
    </row>
    <row r="261" spans="1:1" ht="13" x14ac:dyDescent="0.15">
      <c r="A261" s="30"/>
    </row>
    <row r="262" spans="1:1" ht="13" x14ac:dyDescent="0.15">
      <c r="A262" s="30"/>
    </row>
    <row r="263" spans="1:1" ht="13" x14ac:dyDescent="0.15">
      <c r="A263" s="30"/>
    </row>
    <row r="264" spans="1:1" ht="13" x14ac:dyDescent="0.15">
      <c r="A264" s="30"/>
    </row>
    <row r="265" spans="1:1" ht="13" x14ac:dyDescent="0.15">
      <c r="A265" s="30"/>
    </row>
    <row r="266" spans="1:1" ht="13" x14ac:dyDescent="0.15">
      <c r="A266" s="30"/>
    </row>
    <row r="267" spans="1:1" ht="13" x14ac:dyDescent="0.15">
      <c r="A267" s="30"/>
    </row>
    <row r="268" spans="1:1" ht="13" x14ac:dyDescent="0.15">
      <c r="A268" s="30"/>
    </row>
    <row r="269" spans="1:1" ht="13" x14ac:dyDescent="0.15">
      <c r="A269" s="30"/>
    </row>
    <row r="270" spans="1:1" ht="13" x14ac:dyDescent="0.15">
      <c r="A270" s="30"/>
    </row>
    <row r="271" spans="1:1" ht="13" x14ac:dyDescent="0.15">
      <c r="A271" s="30"/>
    </row>
    <row r="272" spans="1:1" ht="13" x14ac:dyDescent="0.15">
      <c r="A272" s="30"/>
    </row>
    <row r="273" spans="1:1" ht="13" x14ac:dyDescent="0.15">
      <c r="A273" s="30"/>
    </row>
    <row r="274" spans="1:1" ht="13" x14ac:dyDescent="0.15">
      <c r="A274" s="30"/>
    </row>
    <row r="275" spans="1:1" ht="13" x14ac:dyDescent="0.15">
      <c r="A275" s="30"/>
    </row>
    <row r="276" spans="1:1" ht="13" x14ac:dyDescent="0.15">
      <c r="A276" s="30"/>
    </row>
    <row r="277" spans="1:1" ht="13" x14ac:dyDescent="0.15">
      <c r="A277" s="30"/>
    </row>
    <row r="278" spans="1:1" ht="13" x14ac:dyDescent="0.15">
      <c r="A278" s="30"/>
    </row>
    <row r="279" spans="1:1" ht="13" x14ac:dyDescent="0.15">
      <c r="A279" s="30"/>
    </row>
    <row r="280" spans="1:1" ht="13" x14ac:dyDescent="0.15">
      <c r="A280" s="30"/>
    </row>
    <row r="281" spans="1:1" ht="13" x14ac:dyDescent="0.15">
      <c r="A281" s="30"/>
    </row>
    <row r="282" spans="1:1" ht="13" x14ac:dyDescent="0.15">
      <c r="A282" s="30"/>
    </row>
    <row r="283" spans="1:1" ht="13" x14ac:dyDescent="0.15">
      <c r="A283" s="30"/>
    </row>
    <row r="284" spans="1:1" ht="13" x14ac:dyDescent="0.15">
      <c r="A284" s="30"/>
    </row>
    <row r="285" spans="1:1" ht="13" x14ac:dyDescent="0.15">
      <c r="A285" s="30"/>
    </row>
    <row r="286" spans="1:1" ht="13" x14ac:dyDescent="0.15">
      <c r="A286" s="30"/>
    </row>
    <row r="287" spans="1:1" ht="13" x14ac:dyDescent="0.15">
      <c r="A287" s="30"/>
    </row>
    <row r="288" spans="1:1" ht="13" x14ac:dyDescent="0.15">
      <c r="A288" s="30"/>
    </row>
    <row r="289" spans="1:1" ht="13" x14ac:dyDescent="0.15">
      <c r="A289" s="30"/>
    </row>
    <row r="290" spans="1:1" ht="13" x14ac:dyDescent="0.15">
      <c r="A290" s="30"/>
    </row>
    <row r="291" spans="1:1" ht="13" x14ac:dyDescent="0.15">
      <c r="A291" s="30"/>
    </row>
    <row r="292" spans="1:1" ht="13" x14ac:dyDescent="0.15">
      <c r="A292" s="30"/>
    </row>
    <row r="293" spans="1:1" ht="13" x14ac:dyDescent="0.15">
      <c r="A293" s="30"/>
    </row>
    <row r="294" spans="1:1" ht="13" x14ac:dyDescent="0.15">
      <c r="A294" s="30"/>
    </row>
    <row r="295" spans="1:1" ht="13" x14ac:dyDescent="0.15">
      <c r="A295" s="30"/>
    </row>
    <row r="296" spans="1:1" ht="13" x14ac:dyDescent="0.15">
      <c r="A296" s="30"/>
    </row>
    <row r="297" spans="1:1" ht="13" x14ac:dyDescent="0.15">
      <c r="A297" s="30"/>
    </row>
    <row r="298" spans="1:1" ht="13" x14ac:dyDescent="0.15">
      <c r="A298" s="30"/>
    </row>
    <row r="299" spans="1:1" ht="13" x14ac:dyDescent="0.15">
      <c r="A299" s="30"/>
    </row>
    <row r="300" spans="1:1" ht="13" x14ac:dyDescent="0.15">
      <c r="A300" s="30"/>
    </row>
    <row r="301" spans="1:1" ht="13" x14ac:dyDescent="0.15">
      <c r="A301" s="30"/>
    </row>
    <row r="302" spans="1:1" ht="13" x14ac:dyDescent="0.15">
      <c r="A302" s="30"/>
    </row>
    <row r="303" spans="1:1" ht="13" x14ac:dyDescent="0.15">
      <c r="A303" s="30"/>
    </row>
    <row r="304" spans="1:1" ht="13" x14ac:dyDescent="0.15">
      <c r="A304" s="30"/>
    </row>
    <row r="305" spans="1:1" ht="13" x14ac:dyDescent="0.15">
      <c r="A305" s="30"/>
    </row>
    <row r="306" spans="1:1" ht="13" x14ac:dyDescent="0.15">
      <c r="A306" s="30"/>
    </row>
    <row r="307" spans="1:1" ht="13" x14ac:dyDescent="0.15">
      <c r="A307" s="30"/>
    </row>
    <row r="308" spans="1:1" ht="13" x14ac:dyDescent="0.15">
      <c r="A308" s="30"/>
    </row>
    <row r="309" spans="1:1" ht="13" x14ac:dyDescent="0.15">
      <c r="A309" s="30"/>
    </row>
    <row r="310" spans="1:1" ht="13" x14ac:dyDescent="0.15">
      <c r="A310" s="30"/>
    </row>
    <row r="311" spans="1:1" ht="13" x14ac:dyDescent="0.15">
      <c r="A311" s="30"/>
    </row>
    <row r="312" spans="1:1" ht="13" x14ac:dyDescent="0.15">
      <c r="A312" s="30"/>
    </row>
    <row r="313" spans="1:1" ht="13" x14ac:dyDescent="0.15">
      <c r="A313" s="30"/>
    </row>
    <row r="314" spans="1:1" ht="13" x14ac:dyDescent="0.15">
      <c r="A314" s="30"/>
    </row>
    <row r="315" spans="1:1" ht="13" x14ac:dyDescent="0.15">
      <c r="A315" s="30"/>
    </row>
    <row r="316" spans="1:1" ht="13" x14ac:dyDescent="0.15">
      <c r="A316" s="30"/>
    </row>
    <row r="317" spans="1:1" ht="13" x14ac:dyDescent="0.15">
      <c r="A317" s="30"/>
    </row>
    <row r="318" spans="1:1" ht="13" x14ac:dyDescent="0.15">
      <c r="A318" s="30"/>
    </row>
    <row r="319" spans="1:1" ht="13" x14ac:dyDescent="0.15">
      <c r="A319" s="30"/>
    </row>
    <row r="320" spans="1:1" ht="13" x14ac:dyDescent="0.15">
      <c r="A320" s="30"/>
    </row>
    <row r="321" spans="1:1" ht="13" x14ac:dyDescent="0.15">
      <c r="A321" s="30"/>
    </row>
    <row r="322" spans="1:1" ht="13" x14ac:dyDescent="0.15">
      <c r="A322" s="30"/>
    </row>
    <row r="323" spans="1:1" ht="13" x14ac:dyDescent="0.15">
      <c r="A323" s="30"/>
    </row>
    <row r="324" spans="1:1" ht="13" x14ac:dyDescent="0.15">
      <c r="A324" s="30"/>
    </row>
    <row r="325" spans="1:1" ht="13" x14ac:dyDescent="0.15">
      <c r="A325" s="30"/>
    </row>
    <row r="326" spans="1:1" ht="13" x14ac:dyDescent="0.15">
      <c r="A326" s="30"/>
    </row>
    <row r="327" spans="1:1" ht="13" x14ac:dyDescent="0.15">
      <c r="A327" s="30"/>
    </row>
    <row r="328" spans="1:1" ht="13" x14ac:dyDescent="0.15">
      <c r="A328" s="30"/>
    </row>
    <row r="329" spans="1:1" ht="13" x14ac:dyDescent="0.15">
      <c r="A329" s="30"/>
    </row>
    <row r="330" spans="1:1" ht="13" x14ac:dyDescent="0.15">
      <c r="A330" s="30"/>
    </row>
    <row r="331" spans="1:1" ht="13" x14ac:dyDescent="0.15">
      <c r="A331" s="30"/>
    </row>
    <row r="332" spans="1:1" ht="13" x14ac:dyDescent="0.15">
      <c r="A332" s="30"/>
    </row>
    <row r="333" spans="1:1" ht="13" x14ac:dyDescent="0.15">
      <c r="A333" s="30"/>
    </row>
    <row r="334" spans="1:1" ht="13" x14ac:dyDescent="0.15">
      <c r="A334" s="30"/>
    </row>
    <row r="335" spans="1:1" ht="13" x14ac:dyDescent="0.15">
      <c r="A335" s="30"/>
    </row>
    <row r="336" spans="1:1" ht="13" x14ac:dyDescent="0.15">
      <c r="A336" s="30"/>
    </row>
    <row r="337" spans="1:1" ht="13" x14ac:dyDescent="0.15">
      <c r="A337" s="30"/>
    </row>
    <row r="338" spans="1:1" ht="13" x14ac:dyDescent="0.15">
      <c r="A338" s="30"/>
    </row>
    <row r="339" spans="1:1" ht="13" x14ac:dyDescent="0.15">
      <c r="A339" s="30"/>
    </row>
    <row r="340" spans="1:1" ht="13" x14ac:dyDescent="0.15">
      <c r="A340" s="30"/>
    </row>
    <row r="341" spans="1:1" ht="13" x14ac:dyDescent="0.15">
      <c r="A341" s="30"/>
    </row>
    <row r="342" spans="1:1" ht="13" x14ac:dyDescent="0.15">
      <c r="A342" s="30"/>
    </row>
    <row r="343" spans="1:1" ht="13" x14ac:dyDescent="0.15">
      <c r="A343" s="30"/>
    </row>
    <row r="344" spans="1:1" ht="13" x14ac:dyDescent="0.15">
      <c r="A344" s="30"/>
    </row>
    <row r="345" spans="1:1" ht="13" x14ac:dyDescent="0.15">
      <c r="A345" s="30"/>
    </row>
    <row r="346" spans="1:1" ht="13" x14ac:dyDescent="0.15">
      <c r="A346" s="30"/>
    </row>
    <row r="347" spans="1:1" ht="13" x14ac:dyDescent="0.15">
      <c r="A347" s="30"/>
    </row>
    <row r="348" spans="1:1" ht="13" x14ac:dyDescent="0.15">
      <c r="A348" s="30"/>
    </row>
    <row r="349" spans="1:1" ht="13" x14ac:dyDescent="0.15">
      <c r="A349" s="30"/>
    </row>
    <row r="350" spans="1:1" ht="13" x14ac:dyDescent="0.15">
      <c r="A350" s="30"/>
    </row>
    <row r="351" spans="1:1" ht="13" x14ac:dyDescent="0.15">
      <c r="A351" s="30"/>
    </row>
    <row r="352" spans="1:1" ht="13" x14ac:dyDescent="0.15">
      <c r="A352" s="30"/>
    </row>
    <row r="353" spans="1:1" ht="13" x14ac:dyDescent="0.15">
      <c r="A353" s="30"/>
    </row>
    <row r="354" spans="1:1" ht="13" x14ac:dyDescent="0.15">
      <c r="A354" s="30"/>
    </row>
    <row r="355" spans="1:1" ht="13" x14ac:dyDescent="0.15">
      <c r="A355" s="30"/>
    </row>
    <row r="356" spans="1:1" ht="13" x14ac:dyDescent="0.15">
      <c r="A356" s="30"/>
    </row>
    <row r="357" spans="1:1" ht="13" x14ac:dyDescent="0.15">
      <c r="A357" s="30"/>
    </row>
    <row r="358" spans="1:1" ht="13" x14ac:dyDescent="0.15">
      <c r="A358" s="30"/>
    </row>
    <row r="359" spans="1:1" ht="13" x14ac:dyDescent="0.15">
      <c r="A359" s="30"/>
    </row>
    <row r="360" spans="1:1" ht="13" x14ac:dyDescent="0.15">
      <c r="A360" s="30"/>
    </row>
    <row r="361" spans="1:1" ht="13" x14ac:dyDescent="0.15">
      <c r="A361" s="30"/>
    </row>
    <row r="362" spans="1:1" ht="13" x14ac:dyDescent="0.15">
      <c r="A362" s="30"/>
    </row>
    <row r="363" spans="1:1" ht="13" x14ac:dyDescent="0.15">
      <c r="A363" s="30"/>
    </row>
    <row r="364" spans="1:1" ht="13" x14ac:dyDescent="0.15">
      <c r="A364" s="30"/>
    </row>
    <row r="365" spans="1:1" ht="13" x14ac:dyDescent="0.15">
      <c r="A365" s="30"/>
    </row>
    <row r="366" spans="1:1" ht="13" x14ac:dyDescent="0.15">
      <c r="A366" s="30"/>
    </row>
    <row r="367" spans="1:1" ht="13" x14ac:dyDescent="0.15">
      <c r="A367" s="30"/>
    </row>
    <row r="368" spans="1:1" ht="13" x14ac:dyDescent="0.15">
      <c r="A368" s="30"/>
    </row>
    <row r="369" spans="1:1" ht="13" x14ac:dyDescent="0.15">
      <c r="A369" s="30"/>
    </row>
    <row r="370" spans="1:1" ht="13" x14ac:dyDescent="0.15">
      <c r="A370" s="30"/>
    </row>
    <row r="371" spans="1:1" ht="13" x14ac:dyDescent="0.15">
      <c r="A371" s="30"/>
    </row>
    <row r="372" spans="1:1" ht="13" x14ac:dyDescent="0.15">
      <c r="A372" s="30"/>
    </row>
    <row r="373" spans="1:1" ht="13" x14ac:dyDescent="0.15">
      <c r="A373" s="30"/>
    </row>
    <row r="374" spans="1:1" ht="13" x14ac:dyDescent="0.15">
      <c r="A374" s="30"/>
    </row>
    <row r="375" spans="1:1" ht="13" x14ac:dyDescent="0.15">
      <c r="A375" s="30"/>
    </row>
    <row r="376" spans="1:1" ht="13" x14ac:dyDescent="0.15">
      <c r="A376" s="30"/>
    </row>
    <row r="377" spans="1:1" ht="13" x14ac:dyDescent="0.15">
      <c r="A377" s="30"/>
    </row>
    <row r="378" spans="1:1" ht="13" x14ac:dyDescent="0.15">
      <c r="A378" s="30"/>
    </row>
    <row r="379" spans="1:1" ht="13" x14ac:dyDescent="0.15">
      <c r="A379" s="30"/>
    </row>
    <row r="380" spans="1:1" ht="13" x14ac:dyDescent="0.15">
      <c r="A380" s="30"/>
    </row>
    <row r="381" spans="1:1" ht="13" x14ac:dyDescent="0.15">
      <c r="A381" s="30"/>
    </row>
    <row r="382" spans="1:1" ht="13" x14ac:dyDescent="0.15">
      <c r="A382" s="30"/>
    </row>
    <row r="383" spans="1:1" ht="13" x14ac:dyDescent="0.15">
      <c r="A383" s="30"/>
    </row>
    <row r="384" spans="1:1" ht="13" x14ac:dyDescent="0.15">
      <c r="A384" s="30"/>
    </row>
    <row r="385" spans="1:1" ht="13" x14ac:dyDescent="0.15">
      <c r="A385" s="30"/>
    </row>
    <row r="386" spans="1:1" ht="13" x14ac:dyDescent="0.15">
      <c r="A386" s="30"/>
    </row>
    <row r="387" spans="1:1" ht="13" x14ac:dyDescent="0.15">
      <c r="A387" s="30"/>
    </row>
    <row r="388" spans="1:1" ht="13" x14ac:dyDescent="0.15">
      <c r="A388" s="30"/>
    </row>
    <row r="389" spans="1:1" ht="13" x14ac:dyDescent="0.15">
      <c r="A389" s="30"/>
    </row>
    <row r="390" spans="1:1" ht="13" x14ac:dyDescent="0.15">
      <c r="A390" s="30"/>
    </row>
    <row r="391" spans="1:1" ht="13" x14ac:dyDescent="0.15">
      <c r="A391" s="30"/>
    </row>
    <row r="392" spans="1:1" ht="13" x14ac:dyDescent="0.15">
      <c r="A392" s="30"/>
    </row>
    <row r="393" spans="1:1" ht="13" x14ac:dyDescent="0.15">
      <c r="A393" s="30"/>
    </row>
    <row r="394" spans="1:1" ht="13" x14ac:dyDescent="0.15">
      <c r="A394" s="30"/>
    </row>
    <row r="395" spans="1:1" ht="13" x14ac:dyDescent="0.15">
      <c r="A395" s="30"/>
    </row>
    <row r="396" spans="1:1" ht="13" x14ac:dyDescent="0.15">
      <c r="A396" s="30"/>
    </row>
    <row r="397" spans="1:1" ht="13" x14ac:dyDescent="0.15">
      <c r="A397" s="30"/>
    </row>
    <row r="398" spans="1:1" ht="13" x14ac:dyDescent="0.15">
      <c r="A398" s="30"/>
    </row>
    <row r="399" spans="1:1" ht="13" x14ac:dyDescent="0.15">
      <c r="A399" s="30"/>
    </row>
    <row r="400" spans="1:1" ht="13" x14ac:dyDescent="0.15">
      <c r="A400" s="30"/>
    </row>
    <row r="401" spans="1:1" ht="13" x14ac:dyDescent="0.15">
      <c r="A401" s="30"/>
    </row>
    <row r="402" spans="1:1" ht="13" x14ac:dyDescent="0.15">
      <c r="A402" s="30"/>
    </row>
    <row r="403" spans="1:1" ht="13" x14ac:dyDescent="0.15">
      <c r="A403" s="30"/>
    </row>
    <row r="404" spans="1:1" ht="13" x14ac:dyDescent="0.15">
      <c r="A404" s="30"/>
    </row>
    <row r="405" spans="1:1" ht="13" x14ac:dyDescent="0.15">
      <c r="A405" s="30"/>
    </row>
    <row r="406" spans="1:1" ht="13" x14ac:dyDescent="0.15">
      <c r="A406" s="30"/>
    </row>
    <row r="407" spans="1:1" ht="13" x14ac:dyDescent="0.15">
      <c r="A407" s="30"/>
    </row>
    <row r="408" spans="1:1" ht="13" x14ac:dyDescent="0.15">
      <c r="A408" s="30"/>
    </row>
    <row r="409" spans="1:1" ht="13" x14ac:dyDescent="0.15">
      <c r="A409" s="30"/>
    </row>
    <row r="410" spans="1:1" ht="13" x14ac:dyDescent="0.15">
      <c r="A410" s="30"/>
    </row>
    <row r="411" spans="1:1" ht="13" x14ac:dyDescent="0.15">
      <c r="A411" s="30"/>
    </row>
    <row r="412" spans="1:1" ht="13" x14ac:dyDescent="0.15">
      <c r="A412" s="30"/>
    </row>
    <row r="413" spans="1:1" ht="13" x14ac:dyDescent="0.15">
      <c r="A413" s="30"/>
    </row>
    <row r="414" spans="1:1" ht="13" x14ac:dyDescent="0.15">
      <c r="A414" s="30"/>
    </row>
    <row r="415" spans="1:1" ht="13" x14ac:dyDescent="0.15">
      <c r="A415" s="30"/>
    </row>
    <row r="416" spans="1:1" ht="13" x14ac:dyDescent="0.15">
      <c r="A416" s="30"/>
    </row>
    <row r="417" spans="1:1" ht="13" x14ac:dyDescent="0.15">
      <c r="A417" s="30"/>
    </row>
    <row r="418" spans="1:1" ht="13" x14ac:dyDescent="0.15">
      <c r="A418" s="30"/>
    </row>
    <row r="419" spans="1:1" ht="13" x14ac:dyDescent="0.15">
      <c r="A419" s="30"/>
    </row>
    <row r="420" spans="1:1" ht="13" x14ac:dyDescent="0.15">
      <c r="A420" s="30"/>
    </row>
    <row r="421" spans="1:1" ht="13" x14ac:dyDescent="0.15">
      <c r="A421" s="30"/>
    </row>
    <row r="422" spans="1:1" ht="13" x14ac:dyDescent="0.15">
      <c r="A422" s="30"/>
    </row>
    <row r="423" spans="1:1" ht="13" x14ac:dyDescent="0.15">
      <c r="A423" s="30"/>
    </row>
    <row r="424" spans="1:1" ht="13" x14ac:dyDescent="0.15">
      <c r="A424" s="30"/>
    </row>
    <row r="425" spans="1:1" ht="13" x14ac:dyDescent="0.15">
      <c r="A425" s="30"/>
    </row>
    <row r="426" spans="1:1" ht="13" x14ac:dyDescent="0.15">
      <c r="A426" s="30"/>
    </row>
    <row r="427" spans="1:1" ht="13" x14ac:dyDescent="0.15">
      <c r="A427" s="30"/>
    </row>
    <row r="428" spans="1:1" ht="13" x14ac:dyDescent="0.15">
      <c r="A428" s="30"/>
    </row>
    <row r="429" spans="1:1" ht="13" x14ac:dyDescent="0.15">
      <c r="A429" s="30"/>
    </row>
    <row r="430" spans="1:1" ht="13" x14ac:dyDescent="0.15">
      <c r="A430" s="30"/>
    </row>
    <row r="431" spans="1:1" ht="13" x14ac:dyDescent="0.15">
      <c r="A431" s="30"/>
    </row>
    <row r="432" spans="1:1" ht="13" x14ac:dyDescent="0.15">
      <c r="A432" s="30"/>
    </row>
    <row r="433" spans="1:1" ht="13" x14ac:dyDescent="0.15">
      <c r="A433" s="30"/>
    </row>
    <row r="434" spans="1:1" ht="13" x14ac:dyDescent="0.15">
      <c r="A434" s="30"/>
    </row>
    <row r="435" spans="1:1" ht="13" x14ac:dyDescent="0.15">
      <c r="A435" s="30"/>
    </row>
    <row r="436" spans="1:1" ht="13" x14ac:dyDescent="0.15">
      <c r="A436" s="30"/>
    </row>
    <row r="437" spans="1:1" ht="13" x14ac:dyDescent="0.15">
      <c r="A437" s="30"/>
    </row>
    <row r="438" spans="1:1" ht="13" x14ac:dyDescent="0.15">
      <c r="A438" s="30"/>
    </row>
    <row r="439" spans="1:1" ht="13" x14ac:dyDescent="0.15">
      <c r="A439" s="30"/>
    </row>
    <row r="440" spans="1:1" ht="13" x14ac:dyDescent="0.15">
      <c r="A440" s="30"/>
    </row>
    <row r="441" spans="1:1" ht="13" x14ac:dyDescent="0.15">
      <c r="A441" s="30"/>
    </row>
    <row r="442" spans="1:1" ht="13" x14ac:dyDescent="0.15">
      <c r="A442" s="30"/>
    </row>
    <row r="443" spans="1:1" ht="13" x14ac:dyDescent="0.15">
      <c r="A443" s="30"/>
    </row>
    <row r="444" spans="1:1" ht="13" x14ac:dyDescent="0.15">
      <c r="A444" s="30"/>
    </row>
    <row r="445" spans="1:1" ht="13" x14ac:dyDescent="0.15">
      <c r="A445" s="30"/>
    </row>
    <row r="446" spans="1:1" ht="13" x14ac:dyDescent="0.15">
      <c r="A446" s="30"/>
    </row>
    <row r="447" spans="1:1" ht="13" x14ac:dyDescent="0.15">
      <c r="A447" s="30"/>
    </row>
    <row r="448" spans="1:1" ht="13" x14ac:dyDescent="0.15">
      <c r="A448" s="30"/>
    </row>
    <row r="449" spans="1:1" ht="13" x14ac:dyDescent="0.15">
      <c r="A449" s="30"/>
    </row>
    <row r="450" spans="1:1" ht="13" x14ac:dyDescent="0.15">
      <c r="A450" s="30"/>
    </row>
    <row r="451" spans="1:1" ht="13" x14ac:dyDescent="0.15">
      <c r="A451" s="30"/>
    </row>
    <row r="452" spans="1:1" ht="13" x14ac:dyDescent="0.15">
      <c r="A452" s="30"/>
    </row>
    <row r="453" spans="1:1" ht="13" x14ac:dyDescent="0.15">
      <c r="A453" s="30"/>
    </row>
    <row r="454" spans="1:1" ht="13" x14ac:dyDescent="0.15">
      <c r="A454" s="30"/>
    </row>
    <row r="455" spans="1:1" ht="13" x14ac:dyDescent="0.15">
      <c r="A455" s="30"/>
    </row>
    <row r="456" spans="1:1" ht="13" x14ac:dyDescent="0.15">
      <c r="A456" s="30"/>
    </row>
    <row r="457" spans="1:1" ht="13" x14ac:dyDescent="0.15">
      <c r="A457" s="30"/>
    </row>
    <row r="458" spans="1:1" ht="13" x14ac:dyDescent="0.15">
      <c r="A458" s="30"/>
    </row>
    <row r="459" spans="1:1" ht="13" x14ac:dyDescent="0.15">
      <c r="A459" s="30"/>
    </row>
    <row r="460" spans="1:1" ht="13" x14ac:dyDescent="0.15">
      <c r="A460" s="30"/>
    </row>
    <row r="461" spans="1:1" ht="13" x14ac:dyDescent="0.15">
      <c r="A461" s="30"/>
    </row>
    <row r="462" spans="1:1" ht="13" x14ac:dyDescent="0.15">
      <c r="A462" s="30"/>
    </row>
    <row r="463" spans="1:1" ht="13" x14ac:dyDescent="0.15">
      <c r="A463" s="30"/>
    </row>
    <row r="464" spans="1:1" ht="13" x14ac:dyDescent="0.15">
      <c r="A464" s="30"/>
    </row>
    <row r="465" spans="1:1" ht="13" x14ac:dyDescent="0.15">
      <c r="A465" s="30"/>
    </row>
    <row r="466" spans="1:1" ht="13" x14ac:dyDescent="0.15">
      <c r="A466" s="30"/>
    </row>
    <row r="467" spans="1:1" ht="13" x14ac:dyDescent="0.15">
      <c r="A467" s="30"/>
    </row>
    <row r="468" spans="1:1" ht="13" x14ac:dyDescent="0.15">
      <c r="A468" s="30"/>
    </row>
    <row r="469" spans="1:1" ht="13" x14ac:dyDescent="0.15">
      <c r="A469" s="30"/>
    </row>
    <row r="470" spans="1:1" ht="13" x14ac:dyDescent="0.15">
      <c r="A470" s="30"/>
    </row>
    <row r="471" spans="1:1" ht="13" x14ac:dyDescent="0.15">
      <c r="A471" s="30"/>
    </row>
    <row r="472" spans="1:1" ht="13" x14ac:dyDescent="0.15">
      <c r="A472" s="30"/>
    </row>
    <row r="473" spans="1:1" ht="13" x14ac:dyDescent="0.15">
      <c r="A473" s="30"/>
    </row>
    <row r="474" spans="1:1" ht="13" x14ac:dyDescent="0.15">
      <c r="A474" s="30"/>
    </row>
    <row r="475" spans="1:1" ht="13" x14ac:dyDescent="0.15">
      <c r="A475" s="30"/>
    </row>
    <row r="476" spans="1:1" ht="13" x14ac:dyDescent="0.15">
      <c r="A476" s="30"/>
    </row>
    <row r="477" spans="1:1" ht="13" x14ac:dyDescent="0.15">
      <c r="A477" s="30"/>
    </row>
    <row r="478" spans="1:1" ht="13" x14ac:dyDescent="0.15">
      <c r="A478" s="30"/>
    </row>
    <row r="479" spans="1:1" ht="13" x14ac:dyDescent="0.15">
      <c r="A479" s="30"/>
    </row>
    <row r="480" spans="1:1" ht="13" x14ac:dyDescent="0.15">
      <c r="A480" s="30"/>
    </row>
    <row r="481" spans="1:1" ht="13" x14ac:dyDescent="0.15">
      <c r="A481" s="30"/>
    </row>
    <row r="482" spans="1:1" ht="13" x14ac:dyDescent="0.15">
      <c r="A482" s="30"/>
    </row>
    <row r="483" spans="1:1" ht="13" x14ac:dyDescent="0.15">
      <c r="A483" s="30"/>
    </row>
    <row r="484" spans="1:1" ht="13" x14ac:dyDescent="0.15">
      <c r="A484" s="30"/>
    </row>
    <row r="485" spans="1:1" ht="13" x14ac:dyDescent="0.15">
      <c r="A485" s="30"/>
    </row>
    <row r="486" spans="1:1" ht="13" x14ac:dyDescent="0.15">
      <c r="A486" s="30"/>
    </row>
    <row r="487" spans="1:1" ht="13" x14ac:dyDescent="0.15">
      <c r="A487" s="30"/>
    </row>
    <row r="488" spans="1:1" ht="13" x14ac:dyDescent="0.15">
      <c r="A488" s="30"/>
    </row>
    <row r="489" spans="1:1" ht="13" x14ac:dyDescent="0.15">
      <c r="A489" s="30"/>
    </row>
    <row r="490" spans="1:1" ht="13" x14ac:dyDescent="0.15">
      <c r="A490" s="30"/>
    </row>
    <row r="491" spans="1:1" ht="13" x14ac:dyDescent="0.15">
      <c r="A491" s="30"/>
    </row>
    <row r="492" spans="1:1" ht="13" x14ac:dyDescent="0.15">
      <c r="A492" s="30"/>
    </row>
    <row r="493" spans="1:1" ht="13" x14ac:dyDescent="0.15">
      <c r="A493" s="30"/>
    </row>
    <row r="494" spans="1:1" ht="13" x14ac:dyDescent="0.15">
      <c r="A494" s="30"/>
    </row>
    <row r="495" spans="1:1" ht="13" x14ac:dyDescent="0.15">
      <c r="A495" s="30"/>
    </row>
    <row r="496" spans="1:1" ht="13" x14ac:dyDescent="0.15">
      <c r="A496" s="30"/>
    </row>
    <row r="497" spans="1:1" ht="13" x14ac:dyDescent="0.15">
      <c r="A497" s="30"/>
    </row>
    <row r="498" spans="1:1" ht="13" x14ac:dyDescent="0.15">
      <c r="A498" s="30"/>
    </row>
    <row r="499" spans="1:1" ht="13" x14ac:dyDescent="0.15">
      <c r="A499" s="30"/>
    </row>
    <row r="500" spans="1:1" ht="13" x14ac:dyDescent="0.15">
      <c r="A500" s="30"/>
    </row>
    <row r="501" spans="1:1" ht="13" x14ac:dyDescent="0.15">
      <c r="A501" s="30"/>
    </row>
    <row r="502" spans="1:1" ht="13" x14ac:dyDescent="0.15">
      <c r="A502" s="30"/>
    </row>
    <row r="503" spans="1:1" ht="13" x14ac:dyDescent="0.15">
      <c r="A503" s="30"/>
    </row>
    <row r="504" spans="1:1" ht="13" x14ac:dyDescent="0.15">
      <c r="A504" s="30"/>
    </row>
    <row r="505" spans="1:1" ht="13" x14ac:dyDescent="0.15">
      <c r="A505" s="30"/>
    </row>
    <row r="506" spans="1:1" ht="13" x14ac:dyDescent="0.15">
      <c r="A506" s="30"/>
    </row>
    <row r="507" spans="1:1" ht="13" x14ac:dyDescent="0.15">
      <c r="A507" s="30"/>
    </row>
    <row r="508" spans="1:1" ht="13" x14ac:dyDescent="0.15">
      <c r="A508" s="30"/>
    </row>
    <row r="509" spans="1:1" ht="13" x14ac:dyDescent="0.15">
      <c r="A509" s="30"/>
    </row>
    <row r="510" spans="1:1" ht="13" x14ac:dyDescent="0.15">
      <c r="A510" s="30"/>
    </row>
    <row r="511" spans="1:1" ht="13" x14ac:dyDescent="0.15">
      <c r="A511" s="30"/>
    </row>
    <row r="512" spans="1:1" ht="13" x14ac:dyDescent="0.15">
      <c r="A512" s="30"/>
    </row>
    <row r="513" spans="1:1" ht="13" x14ac:dyDescent="0.15">
      <c r="A513" s="30"/>
    </row>
    <row r="514" spans="1:1" ht="13" x14ac:dyDescent="0.15">
      <c r="A514" s="30"/>
    </row>
    <row r="515" spans="1:1" ht="13" x14ac:dyDescent="0.15">
      <c r="A515" s="30"/>
    </row>
    <row r="516" spans="1:1" ht="13" x14ac:dyDescent="0.15">
      <c r="A516" s="30"/>
    </row>
    <row r="517" spans="1:1" ht="13" x14ac:dyDescent="0.15">
      <c r="A517" s="30"/>
    </row>
    <row r="518" spans="1:1" ht="13" x14ac:dyDescent="0.15">
      <c r="A518" s="30"/>
    </row>
    <row r="519" spans="1:1" ht="13" x14ac:dyDescent="0.15">
      <c r="A519" s="30"/>
    </row>
    <row r="520" spans="1:1" ht="13" x14ac:dyDescent="0.15">
      <c r="A520" s="30"/>
    </row>
    <row r="521" spans="1:1" ht="13" x14ac:dyDescent="0.15">
      <c r="A521" s="30"/>
    </row>
    <row r="522" spans="1:1" ht="13" x14ac:dyDescent="0.15">
      <c r="A522" s="30"/>
    </row>
    <row r="523" spans="1:1" ht="13" x14ac:dyDescent="0.15">
      <c r="A523" s="30"/>
    </row>
    <row r="524" spans="1:1" ht="13" x14ac:dyDescent="0.15">
      <c r="A524" s="30"/>
    </row>
    <row r="525" spans="1:1" ht="13" x14ac:dyDescent="0.15">
      <c r="A525" s="30"/>
    </row>
    <row r="526" spans="1:1" ht="13" x14ac:dyDescent="0.15">
      <c r="A526" s="30"/>
    </row>
    <row r="527" spans="1:1" ht="13" x14ac:dyDescent="0.15">
      <c r="A527" s="30"/>
    </row>
    <row r="528" spans="1:1" ht="13" x14ac:dyDescent="0.15">
      <c r="A528" s="30"/>
    </row>
    <row r="529" spans="1:1" ht="13" x14ac:dyDescent="0.15">
      <c r="A529" s="30"/>
    </row>
    <row r="530" spans="1:1" ht="13" x14ac:dyDescent="0.15">
      <c r="A530" s="30"/>
    </row>
    <row r="531" spans="1:1" ht="13" x14ac:dyDescent="0.15">
      <c r="A531" s="30"/>
    </row>
    <row r="532" spans="1:1" ht="13" x14ac:dyDescent="0.15">
      <c r="A532" s="30"/>
    </row>
    <row r="533" spans="1:1" ht="13" x14ac:dyDescent="0.15">
      <c r="A533" s="30"/>
    </row>
    <row r="534" spans="1:1" ht="13" x14ac:dyDescent="0.15">
      <c r="A534" s="30"/>
    </row>
    <row r="535" spans="1:1" ht="13" x14ac:dyDescent="0.15">
      <c r="A535" s="30"/>
    </row>
    <row r="536" spans="1:1" ht="13" x14ac:dyDescent="0.15">
      <c r="A536" s="30"/>
    </row>
    <row r="537" spans="1:1" ht="13" x14ac:dyDescent="0.15">
      <c r="A537" s="30"/>
    </row>
    <row r="538" spans="1:1" ht="13" x14ac:dyDescent="0.15">
      <c r="A538" s="30"/>
    </row>
    <row r="539" spans="1:1" ht="13" x14ac:dyDescent="0.15">
      <c r="A539" s="30"/>
    </row>
    <row r="540" spans="1:1" ht="13" x14ac:dyDescent="0.15">
      <c r="A540" s="30"/>
    </row>
    <row r="541" spans="1:1" ht="13" x14ac:dyDescent="0.15">
      <c r="A541" s="30"/>
    </row>
    <row r="542" spans="1:1" ht="13" x14ac:dyDescent="0.15">
      <c r="A542" s="30"/>
    </row>
    <row r="543" spans="1:1" ht="13" x14ac:dyDescent="0.15">
      <c r="A543" s="30"/>
    </row>
    <row r="544" spans="1:1" ht="13" x14ac:dyDescent="0.15">
      <c r="A544" s="30"/>
    </row>
    <row r="545" spans="1:1" ht="13" x14ac:dyDescent="0.15">
      <c r="A545" s="30"/>
    </row>
    <row r="546" spans="1:1" ht="13" x14ac:dyDescent="0.15">
      <c r="A546" s="30"/>
    </row>
    <row r="547" spans="1:1" ht="13" x14ac:dyDescent="0.15">
      <c r="A547" s="30"/>
    </row>
    <row r="548" spans="1:1" ht="13" x14ac:dyDescent="0.15">
      <c r="A548" s="30"/>
    </row>
    <row r="549" spans="1:1" ht="13" x14ac:dyDescent="0.15">
      <c r="A549" s="30"/>
    </row>
    <row r="550" spans="1:1" ht="13" x14ac:dyDescent="0.15">
      <c r="A550" s="30"/>
    </row>
    <row r="551" spans="1:1" ht="13" x14ac:dyDescent="0.15">
      <c r="A551" s="30"/>
    </row>
    <row r="552" spans="1:1" ht="13" x14ac:dyDescent="0.15">
      <c r="A552" s="30"/>
    </row>
    <row r="553" spans="1:1" ht="13" x14ac:dyDescent="0.15">
      <c r="A553" s="30"/>
    </row>
    <row r="554" spans="1:1" ht="13" x14ac:dyDescent="0.15">
      <c r="A554" s="30"/>
    </row>
    <row r="555" spans="1:1" ht="13" x14ac:dyDescent="0.15">
      <c r="A555" s="30"/>
    </row>
    <row r="556" spans="1:1" ht="13" x14ac:dyDescent="0.15">
      <c r="A556" s="30"/>
    </row>
    <row r="557" spans="1:1" ht="13" x14ac:dyDescent="0.15">
      <c r="A557" s="30"/>
    </row>
    <row r="558" spans="1:1" ht="13" x14ac:dyDescent="0.15">
      <c r="A558" s="30"/>
    </row>
    <row r="559" spans="1:1" ht="13" x14ac:dyDescent="0.15">
      <c r="A559" s="30"/>
    </row>
    <row r="560" spans="1:1" ht="13" x14ac:dyDescent="0.15">
      <c r="A560" s="30"/>
    </row>
    <row r="561" spans="1:1" ht="13" x14ac:dyDescent="0.15">
      <c r="A561" s="30"/>
    </row>
    <row r="562" spans="1:1" ht="13" x14ac:dyDescent="0.15">
      <c r="A562" s="30"/>
    </row>
    <row r="563" spans="1:1" ht="13" x14ac:dyDescent="0.15">
      <c r="A563" s="30"/>
    </row>
    <row r="564" spans="1:1" ht="13" x14ac:dyDescent="0.15">
      <c r="A564" s="30"/>
    </row>
    <row r="565" spans="1:1" ht="13" x14ac:dyDescent="0.15">
      <c r="A565" s="30"/>
    </row>
    <row r="566" spans="1:1" ht="13" x14ac:dyDescent="0.15">
      <c r="A566" s="30"/>
    </row>
    <row r="567" spans="1:1" ht="13" x14ac:dyDescent="0.15">
      <c r="A567" s="30"/>
    </row>
    <row r="568" spans="1:1" ht="13" x14ac:dyDescent="0.15">
      <c r="A568" s="30"/>
    </row>
    <row r="569" spans="1:1" ht="13" x14ac:dyDescent="0.15">
      <c r="A569" s="30"/>
    </row>
    <row r="570" spans="1:1" ht="13" x14ac:dyDescent="0.15">
      <c r="A570" s="30"/>
    </row>
    <row r="571" spans="1:1" ht="13" x14ac:dyDescent="0.15">
      <c r="A571" s="30"/>
    </row>
    <row r="572" spans="1:1" ht="13" x14ac:dyDescent="0.15">
      <c r="A572" s="30"/>
    </row>
    <row r="573" spans="1:1" ht="13" x14ac:dyDescent="0.15">
      <c r="A573" s="30"/>
    </row>
    <row r="574" spans="1:1" ht="13" x14ac:dyDescent="0.15">
      <c r="A574" s="30"/>
    </row>
    <row r="575" spans="1:1" ht="13" x14ac:dyDescent="0.15">
      <c r="A575" s="30"/>
    </row>
    <row r="576" spans="1:1" ht="13" x14ac:dyDescent="0.15">
      <c r="A576" s="30"/>
    </row>
    <row r="577" spans="1:1" ht="13" x14ac:dyDescent="0.15">
      <c r="A577" s="30"/>
    </row>
    <row r="578" spans="1:1" ht="13" x14ac:dyDescent="0.15">
      <c r="A578" s="30"/>
    </row>
    <row r="579" spans="1:1" ht="13" x14ac:dyDescent="0.15">
      <c r="A579" s="30"/>
    </row>
    <row r="580" spans="1:1" ht="13" x14ac:dyDescent="0.15">
      <c r="A580" s="30"/>
    </row>
    <row r="581" spans="1:1" ht="13" x14ac:dyDescent="0.15">
      <c r="A581" s="30"/>
    </row>
    <row r="582" spans="1:1" ht="13" x14ac:dyDescent="0.15">
      <c r="A582" s="30"/>
    </row>
    <row r="583" spans="1:1" ht="13" x14ac:dyDescent="0.15">
      <c r="A583" s="30"/>
    </row>
    <row r="584" spans="1:1" ht="13" x14ac:dyDescent="0.15">
      <c r="A584" s="30"/>
    </row>
    <row r="585" spans="1:1" ht="13" x14ac:dyDescent="0.15">
      <c r="A585" s="30"/>
    </row>
    <row r="586" spans="1:1" ht="13" x14ac:dyDescent="0.15">
      <c r="A586" s="30"/>
    </row>
    <row r="587" spans="1:1" ht="13" x14ac:dyDescent="0.15">
      <c r="A587" s="30"/>
    </row>
    <row r="588" spans="1:1" ht="13" x14ac:dyDescent="0.15">
      <c r="A588" s="30"/>
    </row>
    <row r="589" spans="1:1" ht="13" x14ac:dyDescent="0.15">
      <c r="A589" s="30"/>
    </row>
    <row r="590" spans="1:1" ht="13" x14ac:dyDescent="0.15">
      <c r="A590" s="30"/>
    </row>
    <row r="591" spans="1:1" ht="13" x14ac:dyDescent="0.15">
      <c r="A591" s="30"/>
    </row>
    <row r="592" spans="1:1" ht="13" x14ac:dyDescent="0.15">
      <c r="A592" s="30"/>
    </row>
    <row r="593" spans="1:1" ht="13" x14ac:dyDescent="0.15">
      <c r="A593" s="30"/>
    </row>
    <row r="594" spans="1:1" ht="13" x14ac:dyDescent="0.15">
      <c r="A594" s="30"/>
    </row>
    <row r="595" spans="1:1" ht="13" x14ac:dyDescent="0.15">
      <c r="A595" s="30"/>
    </row>
    <row r="596" spans="1:1" ht="13" x14ac:dyDescent="0.15">
      <c r="A596" s="30"/>
    </row>
    <row r="597" spans="1:1" ht="13" x14ac:dyDescent="0.15">
      <c r="A597" s="30"/>
    </row>
    <row r="598" spans="1:1" ht="13" x14ac:dyDescent="0.15">
      <c r="A598" s="30"/>
    </row>
    <row r="599" spans="1:1" ht="13" x14ac:dyDescent="0.15">
      <c r="A599" s="30"/>
    </row>
    <row r="600" spans="1:1" ht="13" x14ac:dyDescent="0.15">
      <c r="A600" s="30"/>
    </row>
    <row r="601" spans="1:1" ht="13" x14ac:dyDescent="0.15">
      <c r="A601" s="30"/>
    </row>
    <row r="602" spans="1:1" ht="13" x14ac:dyDescent="0.15">
      <c r="A602" s="30"/>
    </row>
    <row r="603" spans="1:1" ht="13" x14ac:dyDescent="0.15">
      <c r="A603" s="30"/>
    </row>
    <row r="604" spans="1:1" ht="13" x14ac:dyDescent="0.15">
      <c r="A604" s="30"/>
    </row>
    <row r="605" spans="1:1" ht="13" x14ac:dyDescent="0.15">
      <c r="A605" s="30"/>
    </row>
    <row r="606" spans="1:1" ht="13" x14ac:dyDescent="0.15">
      <c r="A606" s="30"/>
    </row>
    <row r="607" spans="1:1" ht="13" x14ac:dyDescent="0.15">
      <c r="A607" s="30"/>
    </row>
    <row r="608" spans="1:1" ht="13" x14ac:dyDescent="0.15">
      <c r="A608" s="30"/>
    </row>
    <row r="609" spans="1:1" ht="13" x14ac:dyDescent="0.15">
      <c r="A609" s="30"/>
    </row>
    <row r="610" spans="1:1" ht="13" x14ac:dyDescent="0.15">
      <c r="A610" s="30"/>
    </row>
    <row r="611" spans="1:1" ht="13" x14ac:dyDescent="0.15">
      <c r="A611" s="30"/>
    </row>
    <row r="612" spans="1:1" ht="13" x14ac:dyDescent="0.15">
      <c r="A612" s="30"/>
    </row>
    <row r="613" spans="1:1" ht="13" x14ac:dyDescent="0.15">
      <c r="A613" s="30"/>
    </row>
    <row r="614" spans="1:1" ht="13" x14ac:dyDescent="0.15">
      <c r="A614" s="30"/>
    </row>
    <row r="615" spans="1:1" ht="13" x14ac:dyDescent="0.15">
      <c r="A615" s="30"/>
    </row>
    <row r="616" spans="1:1" ht="13" x14ac:dyDescent="0.15">
      <c r="A616" s="30"/>
    </row>
    <row r="617" spans="1:1" ht="13" x14ac:dyDescent="0.15">
      <c r="A617" s="30"/>
    </row>
    <row r="618" spans="1:1" ht="13" x14ac:dyDescent="0.15">
      <c r="A618" s="30"/>
    </row>
    <row r="619" spans="1:1" ht="13" x14ac:dyDescent="0.15">
      <c r="A619" s="30"/>
    </row>
    <row r="620" spans="1:1" ht="13" x14ac:dyDescent="0.15">
      <c r="A620" s="30"/>
    </row>
    <row r="621" spans="1:1" ht="13" x14ac:dyDescent="0.15">
      <c r="A621" s="30"/>
    </row>
    <row r="622" spans="1:1" ht="13" x14ac:dyDescent="0.15">
      <c r="A622" s="30"/>
    </row>
    <row r="623" spans="1:1" ht="13" x14ac:dyDescent="0.15">
      <c r="A623" s="30"/>
    </row>
    <row r="624" spans="1:1" ht="13" x14ac:dyDescent="0.15">
      <c r="A624" s="30"/>
    </row>
    <row r="625" spans="1:1" ht="13" x14ac:dyDescent="0.15">
      <c r="A625" s="30"/>
    </row>
    <row r="626" spans="1:1" ht="13" x14ac:dyDescent="0.15">
      <c r="A626" s="30"/>
    </row>
    <row r="627" spans="1:1" ht="13" x14ac:dyDescent="0.15">
      <c r="A627" s="30"/>
    </row>
    <row r="628" spans="1:1" ht="13" x14ac:dyDescent="0.15">
      <c r="A628" s="30"/>
    </row>
    <row r="629" spans="1:1" ht="13" x14ac:dyDescent="0.15">
      <c r="A629" s="30"/>
    </row>
    <row r="630" spans="1:1" ht="13" x14ac:dyDescent="0.15">
      <c r="A630" s="30"/>
    </row>
    <row r="631" spans="1:1" ht="13" x14ac:dyDescent="0.15">
      <c r="A631" s="30"/>
    </row>
    <row r="632" spans="1:1" ht="13" x14ac:dyDescent="0.15">
      <c r="A632" s="30"/>
    </row>
    <row r="633" spans="1:1" ht="13" x14ac:dyDescent="0.15">
      <c r="A633" s="30"/>
    </row>
    <row r="634" spans="1:1" ht="13" x14ac:dyDescent="0.15">
      <c r="A634" s="30"/>
    </row>
    <row r="635" spans="1:1" ht="13" x14ac:dyDescent="0.15">
      <c r="A635" s="30"/>
    </row>
    <row r="636" spans="1:1" ht="13" x14ac:dyDescent="0.15">
      <c r="A636" s="30"/>
    </row>
    <row r="637" spans="1:1" ht="13" x14ac:dyDescent="0.15">
      <c r="A637" s="30"/>
    </row>
    <row r="638" spans="1:1" ht="13" x14ac:dyDescent="0.15">
      <c r="A638" s="30"/>
    </row>
    <row r="639" spans="1:1" ht="13" x14ac:dyDescent="0.15">
      <c r="A639" s="30"/>
    </row>
    <row r="640" spans="1:1" ht="13" x14ac:dyDescent="0.15">
      <c r="A640" s="30"/>
    </row>
    <row r="641" spans="1:1" ht="13" x14ac:dyDescent="0.15">
      <c r="A641" s="30"/>
    </row>
    <row r="642" spans="1:1" ht="13" x14ac:dyDescent="0.15">
      <c r="A642" s="30"/>
    </row>
    <row r="643" spans="1:1" ht="13" x14ac:dyDescent="0.15">
      <c r="A643" s="30"/>
    </row>
    <row r="644" spans="1:1" ht="13" x14ac:dyDescent="0.15">
      <c r="A644" s="30"/>
    </row>
    <row r="645" spans="1:1" ht="13" x14ac:dyDescent="0.15">
      <c r="A645" s="30"/>
    </row>
    <row r="646" spans="1:1" ht="13" x14ac:dyDescent="0.15">
      <c r="A646" s="30"/>
    </row>
    <row r="647" spans="1:1" ht="13" x14ac:dyDescent="0.15">
      <c r="A647" s="30"/>
    </row>
    <row r="648" spans="1:1" ht="13" x14ac:dyDescent="0.15">
      <c r="A648" s="30"/>
    </row>
    <row r="649" spans="1:1" ht="13" x14ac:dyDescent="0.15">
      <c r="A649" s="30"/>
    </row>
    <row r="650" spans="1:1" ht="13" x14ac:dyDescent="0.15">
      <c r="A650" s="30"/>
    </row>
    <row r="651" spans="1:1" ht="13" x14ac:dyDescent="0.15">
      <c r="A651" s="30"/>
    </row>
    <row r="652" spans="1:1" ht="13" x14ac:dyDescent="0.15">
      <c r="A652" s="30"/>
    </row>
    <row r="653" spans="1:1" ht="13" x14ac:dyDescent="0.15">
      <c r="A653" s="30"/>
    </row>
    <row r="654" spans="1:1" ht="13" x14ac:dyDescent="0.15">
      <c r="A654" s="30"/>
    </row>
    <row r="655" spans="1:1" ht="13" x14ac:dyDescent="0.15">
      <c r="A655" s="30"/>
    </row>
    <row r="656" spans="1:1" ht="13" x14ac:dyDescent="0.15">
      <c r="A656" s="30"/>
    </row>
    <row r="657" spans="1:1" ht="13" x14ac:dyDescent="0.15">
      <c r="A657" s="30"/>
    </row>
    <row r="658" spans="1:1" ht="13" x14ac:dyDescent="0.15">
      <c r="A658" s="30"/>
    </row>
    <row r="659" spans="1:1" ht="13" x14ac:dyDescent="0.15">
      <c r="A659" s="30"/>
    </row>
    <row r="660" spans="1:1" ht="13" x14ac:dyDescent="0.15">
      <c r="A660" s="30"/>
    </row>
    <row r="661" spans="1:1" ht="13" x14ac:dyDescent="0.15">
      <c r="A661" s="30"/>
    </row>
    <row r="662" spans="1:1" ht="13" x14ac:dyDescent="0.15">
      <c r="A662" s="30"/>
    </row>
    <row r="663" spans="1:1" ht="13" x14ac:dyDescent="0.15">
      <c r="A663" s="30"/>
    </row>
    <row r="664" spans="1:1" ht="13" x14ac:dyDescent="0.15">
      <c r="A664" s="30"/>
    </row>
    <row r="665" spans="1:1" ht="13" x14ac:dyDescent="0.15">
      <c r="A665" s="30"/>
    </row>
    <row r="666" spans="1:1" ht="13" x14ac:dyDescent="0.15">
      <c r="A666" s="30"/>
    </row>
    <row r="667" spans="1:1" ht="13" x14ac:dyDescent="0.15">
      <c r="A667" s="30"/>
    </row>
    <row r="668" spans="1:1" ht="13" x14ac:dyDescent="0.15">
      <c r="A668" s="30"/>
    </row>
    <row r="669" spans="1:1" ht="13" x14ac:dyDescent="0.15">
      <c r="A669" s="30"/>
    </row>
    <row r="670" spans="1:1" ht="13" x14ac:dyDescent="0.15">
      <c r="A670" s="30"/>
    </row>
    <row r="671" spans="1:1" ht="13" x14ac:dyDescent="0.15">
      <c r="A671" s="30"/>
    </row>
    <row r="672" spans="1:1" ht="13" x14ac:dyDescent="0.15">
      <c r="A672" s="30"/>
    </row>
    <row r="673" spans="1:1" ht="13" x14ac:dyDescent="0.15">
      <c r="A673" s="30"/>
    </row>
    <row r="674" spans="1:1" ht="13" x14ac:dyDescent="0.15">
      <c r="A674" s="30"/>
    </row>
    <row r="675" spans="1:1" ht="13" x14ac:dyDescent="0.15">
      <c r="A675" s="30"/>
    </row>
    <row r="676" spans="1:1" ht="13" x14ac:dyDescent="0.15">
      <c r="A676" s="30"/>
    </row>
    <row r="677" spans="1:1" ht="13" x14ac:dyDescent="0.15">
      <c r="A677" s="30"/>
    </row>
    <row r="678" spans="1:1" ht="13" x14ac:dyDescent="0.15">
      <c r="A678" s="30"/>
    </row>
    <row r="679" spans="1:1" ht="13" x14ac:dyDescent="0.15">
      <c r="A679" s="30"/>
    </row>
    <row r="680" spans="1:1" ht="13" x14ac:dyDescent="0.15">
      <c r="A680" s="30"/>
    </row>
    <row r="681" spans="1:1" ht="13" x14ac:dyDescent="0.15">
      <c r="A681" s="30"/>
    </row>
    <row r="682" spans="1:1" ht="13" x14ac:dyDescent="0.15">
      <c r="A682" s="30"/>
    </row>
    <row r="683" spans="1:1" ht="13" x14ac:dyDescent="0.15">
      <c r="A683" s="30"/>
    </row>
    <row r="684" spans="1:1" ht="13" x14ac:dyDescent="0.15">
      <c r="A684" s="30"/>
    </row>
    <row r="685" spans="1:1" ht="13" x14ac:dyDescent="0.15">
      <c r="A685" s="30"/>
    </row>
    <row r="686" spans="1:1" ht="13" x14ac:dyDescent="0.15">
      <c r="A686" s="30"/>
    </row>
    <row r="687" spans="1:1" ht="13" x14ac:dyDescent="0.15">
      <c r="A687" s="30"/>
    </row>
    <row r="688" spans="1:1" ht="13" x14ac:dyDescent="0.15">
      <c r="A688" s="30"/>
    </row>
    <row r="689" spans="1:1" ht="13" x14ac:dyDescent="0.15">
      <c r="A689" s="30"/>
    </row>
    <row r="690" spans="1:1" ht="13" x14ac:dyDescent="0.15">
      <c r="A690" s="30"/>
    </row>
    <row r="691" spans="1:1" ht="13" x14ac:dyDescent="0.15">
      <c r="A691" s="30"/>
    </row>
    <row r="692" spans="1:1" ht="13" x14ac:dyDescent="0.15">
      <c r="A692" s="30"/>
    </row>
    <row r="693" spans="1:1" ht="13" x14ac:dyDescent="0.15">
      <c r="A693" s="30"/>
    </row>
    <row r="694" spans="1:1" ht="13" x14ac:dyDescent="0.15">
      <c r="A694" s="30"/>
    </row>
    <row r="695" spans="1:1" ht="13" x14ac:dyDescent="0.15">
      <c r="A695" s="30"/>
    </row>
    <row r="696" spans="1:1" ht="13" x14ac:dyDescent="0.15">
      <c r="A696" s="30"/>
    </row>
    <row r="697" spans="1:1" ht="13" x14ac:dyDescent="0.15">
      <c r="A697" s="30"/>
    </row>
    <row r="698" spans="1:1" ht="13" x14ac:dyDescent="0.15">
      <c r="A698" s="30"/>
    </row>
    <row r="699" spans="1:1" ht="13" x14ac:dyDescent="0.15">
      <c r="A699" s="30"/>
    </row>
    <row r="700" spans="1:1" ht="13" x14ac:dyDescent="0.15">
      <c r="A700" s="30"/>
    </row>
    <row r="701" spans="1:1" ht="13" x14ac:dyDescent="0.15">
      <c r="A701" s="30"/>
    </row>
    <row r="702" spans="1:1" ht="13" x14ac:dyDescent="0.15">
      <c r="A702" s="30"/>
    </row>
    <row r="703" spans="1:1" ht="13" x14ac:dyDescent="0.15">
      <c r="A703" s="30"/>
    </row>
    <row r="704" spans="1:1" ht="13" x14ac:dyDescent="0.15">
      <c r="A704" s="30"/>
    </row>
    <row r="705" spans="1:1" ht="13" x14ac:dyDescent="0.15">
      <c r="A705" s="30"/>
    </row>
    <row r="706" spans="1:1" ht="13" x14ac:dyDescent="0.15">
      <c r="A706" s="30"/>
    </row>
    <row r="707" spans="1:1" ht="13" x14ac:dyDescent="0.15">
      <c r="A707" s="30"/>
    </row>
    <row r="708" spans="1:1" ht="13" x14ac:dyDescent="0.15">
      <c r="A708" s="30"/>
    </row>
    <row r="709" spans="1:1" ht="13" x14ac:dyDescent="0.15">
      <c r="A709" s="30"/>
    </row>
    <row r="710" spans="1:1" ht="13" x14ac:dyDescent="0.15">
      <c r="A710" s="30"/>
    </row>
    <row r="711" spans="1:1" ht="13" x14ac:dyDescent="0.15">
      <c r="A711" s="30"/>
    </row>
    <row r="712" spans="1:1" ht="13" x14ac:dyDescent="0.15">
      <c r="A712" s="30"/>
    </row>
    <row r="713" spans="1:1" ht="13" x14ac:dyDescent="0.15">
      <c r="A713" s="30"/>
    </row>
    <row r="714" spans="1:1" ht="13" x14ac:dyDescent="0.15">
      <c r="A714" s="30"/>
    </row>
    <row r="715" spans="1:1" ht="13" x14ac:dyDescent="0.15">
      <c r="A715" s="30"/>
    </row>
    <row r="716" spans="1:1" ht="13" x14ac:dyDescent="0.15">
      <c r="A716" s="30"/>
    </row>
    <row r="717" spans="1:1" ht="13" x14ac:dyDescent="0.15">
      <c r="A717" s="30"/>
    </row>
    <row r="718" spans="1:1" ht="13" x14ac:dyDescent="0.15">
      <c r="A718" s="30"/>
    </row>
    <row r="719" spans="1:1" ht="13" x14ac:dyDescent="0.15">
      <c r="A719" s="30"/>
    </row>
    <row r="720" spans="1:1" ht="13" x14ac:dyDescent="0.15">
      <c r="A720" s="30"/>
    </row>
    <row r="721" spans="1:1" ht="13" x14ac:dyDescent="0.15">
      <c r="A721" s="30"/>
    </row>
    <row r="722" spans="1:1" ht="13" x14ac:dyDescent="0.15">
      <c r="A722" s="30"/>
    </row>
    <row r="723" spans="1:1" ht="13" x14ac:dyDescent="0.15">
      <c r="A723" s="30"/>
    </row>
    <row r="724" spans="1:1" ht="13" x14ac:dyDescent="0.15">
      <c r="A724" s="30"/>
    </row>
    <row r="725" spans="1:1" ht="13" x14ac:dyDescent="0.15">
      <c r="A725" s="30"/>
    </row>
    <row r="726" spans="1:1" ht="13" x14ac:dyDescent="0.15">
      <c r="A726" s="30"/>
    </row>
    <row r="727" spans="1:1" ht="13" x14ac:dyDescent="0.15">
      <c r="A727" s="30"/>
    </row>
    <row r="728" spans="1:1" ht="13" x14ac:dyDescent="0.15">
      <c r="A728" s="30"/>
    </row>
    <row r="729" spans="1:1" ht="13" x14ac:dyDescent="0.15">
      <c r="A729" s="30"/>
    </row>
    <row r="730" spans="1:1" ht="13" x14ac:dyDescent="0.15">
      <c r="A730" s="30"/>
    </row>
    <row r="731" spans="1:1" ht="13" x14ac:dyDescent="0.15">
      <c r="A731" s="30"/>
    </row>
    <row r="732" spans="1:1" ht="13" x14ac:dyDescent="0.15">
      <c r="A732" s="30"/>
    </row>
    <row r="733" spans="1:1" ht="13" x14ac:dyDescent="0.15">
      <c r="A733" s="30"/>
    </row>
    <row r="734" spans="1:1" ht="13" x14ac:dyDescent="0.15">
      <c r="A734" s="30"/>
    </row>
    <row r="735" spans="1:1" ht="13" x14ac:dyDescent="0.15">
      <c r="A735" s="30"/>
    </row>
    <row r="736" spans="1:1" ht="13" x14ac:dyDescent="0.15">
      <c r="A736" s="30"/>
    </row>
    <row r="737" spans="1:1" ht="13" x14ac:dyDescent="0.15">
      <c r="A737" s="30"/>
    </row>
    <row r="738" spans="1:1" ht="13" x14ac:dyDescent="0.15">
      <c r="A738" s="30"/>
    </row>
    <row r="739" spans="1:1" ht="13" x14ac:dyDescent="0.15">
      <c r="A739" s="30"/>
    </row>
    <row r="740" spans="1:1" ht="13" x14ac:dyDescent="0.15">
      <c r="A740" s="30"/>
    </row>
    <row r="741" spans="1:1" ht="13" x14ac:dyDescent="0.15">
      <c r="A741" s="30"/>
    </row>
    <row r="742" spans="1:1" ht="13" x14ac:dyDescent="0.15">
      <c r="A742" s="30"/>
    </row>
    <row r="743" spans="1:1" ht="13" x14ac:dyDescent="0.15">
      <c r="A743" s="30"/>
    </row>
    <row r="744" spans="1:1" ht="13" x14ac:dyDescent="0.15">
      <c r="A744" s="30"/>
    </row>
    <row r="745" spans="1:1" ht="13" x14ac:dyDescent="0.15">
      <c r="A745" s="30"/>
    </row>
    <row r="746" spans="1:1" ht="13" x14ac:dyDescent="0.15">
      <c r="A746" s="30"/>
    </row>
    <row r="747" spans="1:1" ht="13" x14ac:dyDescent="0.15">
      <c r="A747" s="30"/>
    </row>
    <row r="748" spans="1:1" ht="13" x14ac:dyDescent="0.15">
      <c r="A748" s="30"/>
    </row>
    <row r="749" spans="1:1" ht="13" x14ac:dyDescent="0.15">
      <c r="A749" s="30"/>
    </row>
    <row r="750" spans="1:1" ht="13" x14ac:dyDescent="0.15">
      <c r="A750" s="30"/>
    </row>
    <row r="751" spans="1:1" ht="13" x14ac:dyDescent="0.15">
      <c r="A751" s="30"/>
    </row>
    <row r="752" spans="1:1" ht="13" x14ac:dyDescent="0.15">
      <c r="A752" s="30"/>
    </row>
    <row r="753" spans="1:1" ht="13" x14ac:dyDescent="0.15">
      <c r="A753" s="30"/>
    </row>
    <row r="754" spans="1:1" ht="13" x14ac:dyDescent="0.15">
      <c r="A754" s="30"/>
    </row>
    <row r="755" spans="1:1" ht="13" x14ac:dyDescent="0.15">
      <c r="A755" s="30"/>
    </row>
    <row r="756" spans="1:1" ht="13" x14ac:dyDescent="0.15">
      <c r="A756" s="30"/>
    </row>
    <row r="757" spans="1:1" ht="13" x14ac:dyDescent="0.15">
      <c r="A757" s="30"/>
    </row>
    <row r="758" spans="1:1" ht="13" x14ac:dyDescent="0.15">
      <c r="A758" s="30"/>
    </row>
    <row r="759" spans="1:1" ht="13" x14ac:dyDescent="0.15">
      <c r="A759" s="30"/>
    </row>
    <row r="760" spans="1:1" ht="13" x14ac:dyDescent="0.15">
      <c r="A760" s="30"/>
    </row>
    <row r="761" spans="1:1" ht="13" x14ac:dyDescent="0.15">
      <c r="A761" s="30"/>
    </row>
    <row r="762" spans="1:1" ht="13" x14ac:dyDescent="0.15">
      <c r="A762" s="30"/>
    </row>
    <row r="763" spans="1:1" ht="13" x14ac:dyDescent="0.15">
      <c r="A763" s="30"/>
    </row>
    <row r="764" spans="1:1" ht="13" x14ac:dyDescent="0.15">
      <c r="A764" s="30"/>
    </row>
    <row r="765" spans="1:1" ht="13" x14ac:dyDescent="0.15">
      <c r="A765" s="30"/>
    </row>
    <row r="766" spans="1:1" ht="13" x14ac:dyDescent="0.15">
      <c r="A766" s="30"/>
    </row>
    <row r="767" spans="1:1" ht="13" x14ac:dyDescent="0.15">
      <c r="A767" s="30"/>
    </row>
    <row r="768" spans="1:1" ht="13" x14ac:dyDescent="0.15">
      <c r="A768" s="30"/>
    </row>
    <row r="769" spans="1:1" ht="13" x14ac:dyDescent="0.15">
      <c r="A769" s="30"/>
    </row>
    <row r="770" spans="1:1" ht="13" x14ac:dyDescent="0.15">
      <c r="A770" s="30"/>
    </row>
    <row r="771" spans="1:1" ht="13" x14ac:dyDescent="0.15">
      <c r="A771" s="30"/>
    </row>
    <row r="772" spans="1:1" ht="13" x14ac:dyDescent="0.15">
      <c r="A772" s="30"/>
    </row>
    <row r="773" spans="1:1" ht="13" x14ac:dyDescent="0.15">
      <c r="A773" s="30"/>
    </row>
    <row r="774" spans="1:1" ht="13" x14ac:dyDescent="0.15">
      <c r="A774" s="30"/>
    </row>
    <row r="775" spans="1:1" ht="13" x14ac:dyDescent="0.15">
      <c r="A775" s="30"/>
    </row>
    <row r="776" spans="1:1" ht="13" x14ac:dyDescent="0.15">
      <c r="A776" s="30"/>
    </row>
    <row r="777" spans="1:1" ht="13" x14ac:dyDescent="0.15">
      <c r="A777" s="30"/>
    </row>
    <row r="778" spans="1:1" ht="13" x14ac:dyDescent="0.15">
      <c r="A778" s="30"/>
    </row>
    <row r="779" spans="1:1" ht="13" x14ac:dyDescent="0.15">
      <c r="A779" s="30"/>
    </row>
    <row r="780" spans="1:1" ht="13" x14ac:dyDescent="0.15">
      <c r="A780" s="30"/>
    </row>
    <row r="781" spans="1:1" ht="13" x14ac:dyDescent="0.15">
      <c r="A781" s="30"/>
    </row>
    <row r="782" spans="1:1" ht="13" x14ac:dyDescent="0.15">
      <c r="A782" s="30"/>
    </row>
    <row r="783" spans="1:1" ht="13" x14ac:dyDescent="0.15">
      <c r="A783" s="30"/>
    </row>
    <row r="784" spans="1:1" ht="13" x14ac:dyDescent="0.15">
      <c r="A784" s="30"/>
    </row>
    <row r="785" spans="1:1" ht="13" x14ac:dyDescent="0.15">
      <c r="A785" s="30"/>
    </row>
    <row r="786" spans="1:1" ht="13" x14ac:dyDescent="0.15">
      <c r="A786" s="30"/>
    </row>
    <row r="787" spans="1:1" ht="13" x14ac:dyDescent="0.15">
      <c r="A787" s="30"/>
    </row>
    <row r="788" spans="1:1" ht="13" x14ac:dyDescent="0.15">
      <c r="A788" s="30"/>
    </row>
    <row r="789" spans="1:1" ht="13" x14ac:dyDescent="0.15">
      <c r="A789" s="30"/>
    </row>
    <row r="790" spans="1:1" ht="13" x14ac:dyDescent="0.15">
      <c r="A790" s="30"/>
    </row>
    <row r="791" spans="1:1" ht="13" x14ac:dyDescent="0.15">
      <c r="A791" s="30"/>
    </row>
    <row r="792" spans="1:1" ht="13" x14ac:dyDescent="0.15">
      <c r="A792" s="30"/>
    </row>
    <row r="793" spans="1:1" ht="13" x14ac:dyDescent="0.15">
      <c r="A793" s="30"/>
    </row>
    <row r="794" spans="1:1" ht="13" x14ac:dyDescent="0.15">
      <c r="A794" s="30"/>
    </row>
    <row r="795" spans="1:1" ht="13" x14ac:dyDescent="0.15">
      <c r="A795" s="30"/>
    </row>
    <row r="796" spans="1:1" ht="13" x14ac:dyDescent="0.15">
      <c r="A796" s="30"/>
    </row>
    <row r="797" spans="1:1" ht="13" x14ac:dyDescent="0.15">
      <c r="A797" s="30"/>
    </row>
    <row r="798" spans="1:1" ht="13" x14ac:dyDescent="0.15">
      <c r="A798" s="30"/>
    </row>
    <row r="799" spans="1:1" ht="13" x14ac:dyDescent="0.15">
      <c r="A799" s="30"/>
    </row>
    <row r="800" spans="1:1" ht="13" x14ac:dyDescent="0.15">
      <c r="A800" s="30"/>
    </row>
    <row r="801" spans="1:1" ht="13" x14ac:dyDescent="0.15">
      <c r="A801" s="30"/>
    </row>
    <row r="802" spans="1:1" ht="13" x14ac:dyDescent="0.15">
      <c r="A802" s="30"/>
    </row>
    <row r="803" spans="1:1" ht="13" x14ac:dyDescent="0.15">
      <c r="A803" s="30"/>
    </row>
    <row r="804" spans="1:1" ht="13" x14ac:dyDescent="0.15">
      <c r="A804" s="30"/>
    </row>
    <row r="805" spans="1:1" ht="13" x14ac:dyDescent="0.15">
      <c r="A805" s="30"/>
    </row>
    <row r="806" spans="1:1" ht="13" x14ac:dyDescent="0.15">
      <c r="A806" s="30"/>
    </row>
    <row r="807" spans="1:1" ht="13" x14ac:dyDescent="0.15">
      <c r="A807" s="30"/>
    </row>
    <row r="808" spans="1:1" ht="13" x14ac:dyDescent="0.15">
      <c r="A808" s="30"/>
    </row>
    <row r="809" spans="1:1" ht="13" x14ac:dyDescent="0.15">
      <c r="A809" s="30"/>
    </row>
    <row r="810" spans="1:1" ht="13" x14ac:dyDescent="0.15">
      <c r="A810" s="30"/>
    </row>
    <row r="811" spans="1:1" ht="13" x14ac:dyDescent="0.15">
      <c r="A811" s="30"/>
    </row>
    <row r="812" spans="1:1" ht="13" x14ac:dyDescent="0.15">
      <c r="A812" s="30"/>
    </row>
    <row r="813" spans="1:1" ht="13" x14ac:dyDescent="0.15">
      <c r="A813" s="30"/>
    </row>
    <row r="814" spans="1:1" ht="13" x14ac:dyDescent="0.15">
      <c r="A814" s="30"/>
    </row>
    <row r="815" spans="1:1" ht="13" x14ac:dyDescent="0.15">
      <c r="A815" s="30"/>
    </row>
    <row r="816" spans="1:1" ht="13" x14ac:dyDescent="0.15">
      <c r="A816" s="30"/>
    </row>
    <row r="817" spans="1:1" ht="13" x14ac:dyDescent="0.15">
      <c r="A817" s="30"/>
    </row>
    <row r="818" spans="1:1" ht="13" x14ac:dyDescent="0.15">
      <c r="A818" s="30"/>
    </row>
    <row r="819" spans="1:1" ht="13" x14ac:dyDescent="0.15">
      <c r="A819" s="30"/>
    </row>
    <row r="820" spans="1:1" ht="13" x14ac:dyDescent="0.15">
      <c r="A820" s="30"/>
    </row>
    <row r="821" spans="1:1" ht="13" x14ac:dyDescent="0.15">
      <c r="A821" s="30"/>
    </row>
    <row r="822" spans="1:1" ht="13" x14ac:dyDescent="0.15">
      <c r="A822" s="30"/>
    </row>
    <row r="823" spans="1:1" ht="13" x14ac:dyDescent="0.15">
      <c r="A823" s="30"/>
    </row>
    <row r="824" spans="1:1" ht="13" x14ac:dyDescent="0.15">
      <c r="A824" s="30"/>
    </row>
    <row r="825" spans="1:1" ht="13" x14ac:dyDescent="0.15">
      <c r="A825" s="30"/>
    </row>
    <row r="826" spans="1:1" ht="13" x14ac:dyDescent="0.15">
      <c r="A826" s="30"/>
    </row>
    <row r="827" spans="1:1" ht="13" x14ac:dyDescent="0.15">
      <c r="A827" s="30"/>
    </row>
    <row r="828" spans="1:1" ht="13" x14ac:dyDescent="0.15">
      <c r="A828" s="30"/>
    </row>
    <row r="829" spans="1:1" ht="13" x14ac:dyDescent="0.15">
      <c r="A829" s="30"/>
    </row>
    <row r="830" spans="1:1" ht="13" x14ac:dyDescent="0.15">
      <c r="A830" s="30"/>
    </row>
    <row r="831" spans="1:1" ht="13" x14ac:dyDescent="0.15">
      <c r="A831" s="30"/>
    </row>
    <row r="832" spans="1:1" ht="13" x14ac:dyDescent="0.15">
      <c r="A832" s="30"/>
    </row>
    <row r="833" spans="1:1" ht="13" x14ac:dyDescent="0.15">
      <c r="A833" s="30"/>
    </row>
    <row r="834" spans="1:1" ht="13" x14ac:dyDescent="0.15">
      <c r="A834" s="30"/>
    </row>
    <row r="835" spans="1:1" ht="13" x14ac:dyDescent="0.15">
      <c r="A835" s="30"/>
    </row>
    <row r="836" spans="1:1" ht="13" x14ac:dyDescent="0.15">
      <c r="A836" s="30"/>
    </row>
    <row r="837" spans="1:1" ht="13" x14ac:dyDescent="0.15">
      <c r="A837" s="30"/>
    </row>
    <row r="838" spans="1:1" ht="13" x14ac:dyDescent="0.15">
      <c r="A838" s="30"/>
    </row>
    <row r="839" spans="1:1" ht="13" x14ac:dyDescent="0.15">
      <c r="A839" s="30"/>
    </row>
    <row r="840" spans="1:1" ht="13" x14ac:dyDescent="0.15">
      <c r="A840" s="30"/>
    </row>
    <row r="841" spans="1:1" ht="13" x14ac:dyDescent="0.15">
      <c r="A841" s="30"/>
    </row>
    <row r="842" spans="1:1" ht="13" x14ac:dyDescent="0.15">
      <c r="A842" s="30"/>
    </row>
    <row r="843" spans="1:1" ht="13" x14ac:dyDescent="0.15">
      <c r="A843" s="30"/>
    </row>
    <row r="844" spans="1:1" ht="13" x14ac:dyDescent="0.15">
      <c r="A844" s="30"/>
    </row>
    <row r="845" spans="1:1" ht="13" x14ac:dyDescent="0.15">
      <c r="A845" s="30"/>
    </row>
    <row r="846" spans="1:1" ht="13" x14ac:dyDescent="0.15">
      <c r="A846" s="30"/>
    </row>
    <row r="847" spans="1:1" ht="13" x14ac:dyDescent="0.15">
      <c r="A847" s="30"/>
    </row>
    <row r="848" spans="1:1" ht="13" x14ac:dyDescent="0.15">
      <c r="A848" s="30"/>
    </row>
    <row r="849" spans="1:1" ht="13" x14ac:dyDescent="0.15">
      <c r="A849" s="30"/>
    </row>
    <row r="850" spans="1:1" ht="13" x14ac:dyDescent="0.15">
      <c r="A850" s="30"/>
    </row>
    <row r="851" spans="1:1" ht="13" x14ac:dyDescent="0.15">
      <c r="A851" s="30"/>
    </row>
    <row r="852" spans="1:1" ht="13" x14ac:dyDescent="0.15">
      <c r="A852" s="30"/>
    </row>
    <row r="853" spans="1:1" ht="13" x14ac:dyDescent="0.15">
      <c r="A853" s="30"/>
    </row>
    <row r="854" spans="1:1" ht="13" x14ac:dyDescent="0.15">
      <c r="A854" s="30"/>
    </row>
    <row r="855" spans="1:1" ht="13" x14ac:dyDescent="0.15">
      <c r="A855" s="30"/>
    </row>
    <row r="856" spans="1:1" ht="13" x14ac:dyDescent="0.15">
      <c r="A856" s="30"/>
    </row>
    <row r="857" spans="1:1" ht="13" x14ac:dyDescent="0.15">
      <c r="A857" s="30"/>
    </row>
    <row r="858" spans="1:1" ht="13" x14ac:dyDescent="0.15">
      <c r="A858" s="30"/>
    </row>
    <row r="859" spans="1:1" ht="13" x14ac:dyDescent="0.15">
      <c r="A859" s="30"/>
    </row>
    <row r="860" spans="1:1" ht="13" x14ac:dyDescent="0.15">
      <c r="A860" s="30"/>
    </row>
    <row r="861" spans="1:1" ht="13" x14ac:dyDescent="0.15">
      <c r="A861" s="30"/>
    </row>
    <row r="862" spans="1:1" ht="13" x14ac:dyDescent="0.15">
      <c r="A862" s="30"/>
    </row>
    <row r="863" spans="1:1" ht="13" x14ac:dyDescent="0.15">
      <c r="A863" s="30"/>
    </row>
    <row r="864" spans="1:1" ht="13" x14ac:dyDescent="0.15">
      <c r="A864" s="30"/>
    </row>
    <row r="865" spans="1:1" ht="13" x14ac:dyDescent="0.15">
      <c r="A865" s="30"/>
    </row>
    <row r="866" spans="1:1" ht="13" x14ac:dyDescent="0.15">
      <c r="A866" s="30"/>
    </row>
    <row r="867" spans="1:1" ht="13" x14ac:dyDescent="0.15">
      <c r="A867" s="30"/>
    </row>
    <row r="868" spans="1:1" ht="13" x14ac:dyDescent="0.15">
      <c r="A868" s="30"/>
    </row>
    <row r="869" spans="1:1" ht="13" x14ac:dyDescent="0.15">
      <c r="A869" s="30"/>
    </row>
    <row r="870" spans="1:1" ht="13" x14ac:dyDescent="0.15">
      <c r="A870" s="30"/>
    </row>
    <row r="871" spans="1:1" ht="13" x14ac:dyDescent="0.15">
      <c r="A871" s="30"/>
    </row>
    <row r="872" spans="1:1" ht="13" x14ac:dyDescent="0.15">
      <c r="A872" s="30"/>
    </row>
    <row r="873" spans="1:1" ht="13" x14ac:dyDescent="0.15">
      <c r="A873" s="30"/>
    </row>
    <row r="874" spans="1:1" ht="13" x14ac:dyDescent="0.15">
      <c r="A874" s="30"/>
    </row>
    <row r="875" spans="1:1" ht="13" x14ac:dyDescent="0.15">
      <c r="A875" s="30"/>
    </row>
    <row r="876" spans="1:1" ht="13" x14ac:dyDescent="0.15">
      <c r="A876" s="30"/>
    </row>
    <row r="877" spans="1:1" ht="13" x14ac:dyDescent="0.15">
      <c r="A877" s="30"/>
    </row>
    <row r="878" spans="1:1" ht="13" x14ac:dyDescent="0.15">
      <c r="A878" s="30"/>
    </row>
    <row r="879" spans="1:1" ht="13" x14ac:dyDescent="0.15">
      <c r="A879" s="30"/>
    </row>
    <row r="880" spans="1:1" ht="13" x14ac:dyDescent="0.15">
      <c r="A880" s="30"/>
    </row>
    <row r="881" spans="1:1" ht="13" x14ac:dyDescent="0.15">
      <c r="A881" s="30"/>
    </row>
    <row r="882" spans="1:1" ht="13" x14ac:dyDescent="0.15">
      <c r="A882" s="30"/>
    </row>
    <row r="883" spans="1:1" ht="13" x14ac:dyDescent="0.15">
      <c r="A883" s="30"/>
    </row>
    <row r="884" spans="1:1" ht="13" x14ac:dyDescent="0.15">
      <c r="A884" s="30"/>
    </row>
    <row r="885" spans="1:1" ht="13" x14ac:dyDescent="0.15">
      <c r="A885" s="30"/>
    </row>
    <row r="886" spans="1:1" ht="13" x14ac:dyDescent="0.15">
      <c r="A886" s="30"/>
    </row>
    <row r="887" spans="1:1" ht="13" x14ac:dyDescent="0.15">
      <c r="A887" s="30"/>
    </row>
    <row r="888" spans="1:1" ht="13" x14ac:dyDescent="0.15">
      <c r="A888" s="30"/>
    </row>
    <row r="889" spans="1:1" ht="13" x14ac:dyDescent="0.15">
      <c r="A889" s="30"/>
    </row>
    <row r="890" spans="1:1" ht="13" x14ac:dyDescent="0.15">
      <c r="A890" s="30"/>
    </row>
    <row r="891" spans="1:1" ht="13" x14ac:dyDescent="0.15">
      <c r="A891" s="30"/>
    </row>
    <row r="892" spans="1:1" ht="13" x14ac:dyDescent="0.15">
      <c r="A892" s="30"/>
    </row>
    <row r="893" spans="1:1" ht="13" x14ac:dyDescent="0.15">
      <c r="A893" s="30"/>
    </row>
    <row r="894" spans="1:1" ht="13" x14ac:dyDescent="0.15">
      <c r="A894" s="30"/>
    </row>
    <row r="895" spans="1:1" ht="13" x14ac:dyDescent="0.15">
      <c r="A895" s="30"/>
    </row>
    <row r="896" spans="1:1" ht="13" x14ac:dyDescent="0.15">
      <c r="A896" s="30"/>
    </row>
    <row r="897" spans="1:1" ht="13" x14ac:dyDescent="0.15">
      <c r="A897" s="30"/>
    </row>
    <row r="898" spans="1:1" ht="13" x14ac:dyDescent="0.15">
      <c r="A898" s="30"/>
    </row>
    <row r="899" spans="1:1" ht="13" x14ac:dyDescent="0.15">
      <c r="A899" s="30"/>
    </row>
    <row r="900" spans="1:1" ht="13" x14ac:dyDescent="0.15">
      <c r="A900" s="30"/>
    </row>
    <row r="901" spans="1:1" ht="13" x14ac:dyDescent="0.15">
      <c r="A901" s="30"/>
    </row>
    <row r="902" spans="1:1" ht="13" x14ac:dyDescent="0.15">
      <c r="A902" s="30"/>
    </row>
    <row r="903" spans="1:1" ht="13" x14ac:dyDescent="0.15">
      <c r="A903" s="30"/>
    </row>
    <row r="904" spans="1:1" ht="13" x14ac:dyDescent="0.15">
      <c r="A904" s="30"/>
    </row>
    <row r="905" spans="1:1" ht="13" x14ac:dyDescent="0.15">
      <c r="A905" s="30"/>
    </row>
    <row r="906" spans="1:1" ht="13" x14ac:dyDescent="0.15">
      <c r="A906" s="30"/>
    </row>
    <row r="907" spans="1:1" ht="13" x14ac:dyDescent="0.15">
      <c r="A907" s="30"/>
    </row>
    <row r="908" spans="1:1" ht="13" x14ac:dyDescent="0.15">
      <c r="A908" s="30"/>
    </row>
    <row r="909" spans="1:1" ht="13" x14ac:dyDescent="0.15">
      <c r="A909" s="30"/>
    </row>
    <row r="910" spans="1:1" ht="13" x14ac:dyDescent="0.15">
      <c r="A910" s="30"/>
    </row>
    <row r="911" spans="1:1" ht="13" x14ac:dyDescent="0.15">
      <c r="A911" s="30"/>
    </row>
    <row r="912" spans="1:1" ht="13" x14ac:dyDescent="0.15">
      <c r="A912" s="30"/>
    </row>
    <row r="913" spans="1:1" ht="13" x14ac:dyDescent="0.15">
      <c r="A913" s="30"/>
    </row>
    <row r="914" spans="1:1" ht="13" x14ac:dyDescent="0.15">
      <c r="A914" s="30"/>
    </row>
    <row r="915" spans="1:1" ht="13" x14ac:dyDescent="0.15">
      <c r="A915" s="30"/>
    </row>
    <row r="916" spans="1:1" ht="13" x14ac:dyDescent="0.15">
      <c r="A916" s="30"/>
    </row>
    <row r="917" spans="1:1" ht="13" x14ac:dyDescent="0.15">
      <c r="A917" s="30"/>
    </row>
    <row r="918" spans="1:1" ht="13" x14ac:dyDescent="0.15">
      <c r="A918" s="30"/>
    </row>
    <row r="919" spans="1:1" ht="13" x14ac:dyDescent="0.15">
      <c r="A919" s="30"/>
    </row>
    <row r="920" spans="1:1" ht="13" x14ac:dyDescent="0.15">
      <c r="A920" s="30"/>
    </row>
    <row r="921" spans="1:1" ht="13" x14ac:dyDescent="0.15">
      <c r="A921" s="30"/>
    </row>
    <row r="922" spans="1:1" ht="13" x14ac:dyDescent="0.15">
      <c r="A922" s="30"/>
    </row>
    <row r="923" spans="1:1" ht="13" x14ac:dyDescent="0.15">
      <c r="A923" s="30"/>
    </row>
    <row r="924" spans="1:1" ht="13" x14ac:dyDescent="0.15">
      <c r="A924" s="30"/>
    </row>
    <row r="925" spans="1:1" ht="13" x14ac:dyDescent="0.15">
      <c r="A925" s="30"/>
    </row>
    <row r="926" spans="1:1" ht="13" x14ac:dyDescent="0.15">
      <c r="A926" s="30"/>
    </row>
    <row r="927" spans="1:1" ht="13" x14ac:dyDescent="0.15">
      <c r="A927" s="30"/>
    </row>
    <row r="928" spans="1:1" ht="13" x14ac:dyDescent="0.15">
      <c r="A928" s="30"/>
    </row>
    <row r="929" spans="1:1" ht="13" x14ac:dyDescent="0.15">
      <c r="A929" s="30"/>
    </row>
    <row r="930" spans="1:1" ht="13" x14ac:dyDescent="0.15">
      <c r="A930" s="30"/>
    </row>
    <row r="931" spans="1:1" ht="13" x14ac:dyDescent="0.15">
      <c r="A931" s="30"/>
    </row>
    <row r="932" spans="1:1" ht="13" x14ac:dyDescent="0.15">
      <c r="A932" s="30"/>
    </row>
    <row r="933" spans="1:1" ht="13" x14ac:dyDescent="0.15">
      <c r="A933" s="30"/>
    </row>
    <row r="934" spans="1:1" ht="13" x14ac:dyDescent="0.15">
      <c r="A934" s="30"/>
    </row>
    <row r="935" spans="1:1" ht="13" x14ac:dyDescent="0.15">
      <c r="A935" s="30"/>
    </row>
    <row r="936" spans="1:1" ht="13" x14ac:dyDescent="0.15">
      <c r="A936" s="30"/>
    </row>
    <row r="937" spans="1:1" ht="13" x14ac:dyDescent="0.15">
      <c r="A937" s="30"/>
    </row>
    <row r="938" spans="1:1" ht="13" x14ac:dyDescent="0.15">
      <c r="A938" s="30"/>
    </row>
    <row r="939" spans="1:1" ht="13" x14ac:dyDescent="0.15">
      <c r="A939" s="30"/>
    </row>
    <row r="940" spans="1:1" ht="13" x14ac:dyDescent="0.15">
      <c r="A940" s="30"/>
    </row>
    <row r="941" spans="1:1" ht="13" x14ac:dyDescent="0.15">
      <c r="A941" s="30"/>
    </row>
    <row r="942" spans="1:1" ht="13" x14ac:dyDescent="0.15">
      <c r="A942" s="30"/>
    </row>
    <row r="943" spans="1:1" ht="13" x14ac:dyDescent="0.15">
      <c r="A943" s="30"/>
    </row>
    <row r="944" spans="1:1" ht="13" x14ac:dyDescent="0.15">
      <c r="A944" s="30"/>
    </row>
    <row r="945" spans="1:1" ht="13" x14ac:dyDescent="0.15">
      <c r="A945" s="30"/>
    </row>
    <row r="946" spans="1:1" ht="13" x14ac:dyDescent="0.15">
      <c r="A946" s="30"/>
    </row>
    <row r="947" spans="1:1" ht="13" x14ac:dyDescent="0.15">
      <c r="A947" s="30"/>
    </row>
    <row r="948" spans="1:1" ht="13" x14ac:dyDescent="0.15">
      <c r="A948" s="30"/>
    </row>
    <row r="949" spans="1:1" ht="13" x14ac:dyDescent="0.15">
      <c r="A949" s="30"/>
    </row>
    <row r="950" spans="1:1" ht="13" x14ac:dyDescent="0.15">
      <c r="A950" s="30"/>
    </row>
    <row r="951" spans="1:1" ht="13" x14ac:dyDescent="0.15">
      <c r="A951" s="30"/>
    </row>
    <row r="952" spans="1:1" ht="13" x14ac:dyDescent="0.15">
      <c r="A952" s="30"/>
    </row>
    <row r="953" spans="1:1" ht="13" x14ac:dyDescent="0.15">
      <c r="A953" s="30"/>
    </row>
    <row r="954" spans="1:1" ht="13" x14ac:dyDescent="0.15">
      <c r="A954" s="30"/>
    </row>
    <row r="955" spans="1:1" ht="13" x14ac:dyDescent="0.15">
      <c r="A955" s="30"/>
    </row>
    <row r="956" spans="1:1" ht="13" x14ac:dyDescent="0.15">
      <c r="A956" s="30"/>
    </row>
    <row r="957" spans="1:1" ht="13" x14ac:dyDescent="0.15">
      <c r="A957" s="30"/>
    </row>
    <row r="958" spans="1:1" ht="13" x14ac:dyDescent="0.15">
      <c r="A958" s="30"/>
    </row>
    <row r="959" spans="1:1" ht="13" x14ac:dyDescent="0.15">
      <c r="A959" s="30"/>
    </row>
    <row r="960" spans="1:1" ht="13" x14ac:dyDescent="0.15">
      <c r="A960" s="30"/>
    </row>
    <row r="961" spans="1:1" ht="13" x14ac:dyDescent="0.15">
      <c r="A961" s="30"/>
    </row>
    <row r="962" spans="1:1" ht="13" x14ac:dyDescent="0.15">
      <c r="A962" s="30"/>
    </row>
    <row r="963" spans="1:1" ht="13" x14ac:dyDescent="0.15">
      <c r="A963" s="30"/>
    </row>
    <row r="964" spans="1:1" ht="13" x14ac:dyDescent="0.15">
      <c r="A964" s="30"/>
    </row>
    <row r="965" spans="1:1" ht="13" x14ac:dyDescent="0.15">
      <c r="A965" s="30"/>
    </row>
    <row r="966" spans="1:1" ht="13" x14ac:dyDescent="0.15">
      <c r="A966" s="30"/>
    </row>
    <row r="967" spans="1:1" ht="13" x14ac:dyDescent="0.15">
      <c r="A967" s="30"/>
    </row>
    <row r="968" spans="1:1" ht="13" x14ac:dyDescent="0.15">
      <c r="A968" s="30"/>
    </row>
    <row r="969" spans="1:1" ht="13" x14ac:dyDescent="0.15">
      <c r="A969" s="30"/>
    </row>
    <row r="970" spans="1:1" ht="13" x14ac:dyDescent="0.15">
      <c r="A970" s="30"/>
    </row>
    <row r="971" spans="1:1" ht="13" x14ac:dyDescent="0.15">
      <c r="A971" s="30"/>
    </row>
    <row r="972" spans="1:1" ht="13" x14ac:dyDescent="0.15">
      <c r="A972" s="30"/>
    </row>
    <row r="973" spans="1:1" ht="13" x14ac:dyDescent="0.15">
      <c r="A973" s="30"/>
    </row>
    <row r="974" spans="1:1" ht="13" x14ac:dyDescent="0.15">
      <c r="A974" s="30"/>
    </row>
    <row r="975" spans="1:1" ht="13" x14ac:dyDescent="0.15">
      <c r="A975" s="30"/>
    </row>
    <row r="976" spans="1:1" ht="13" x14ac:dyDescent="0.15">
      <c r="A976" s="30"/>
    </row>
    <row r="977" spans="1:1" ht="13" x14ac:dyDescent="0.15">
      <c r="A977" s="30"/>
    </row>
    <row r="978" spans="1:1" ht="13" x14ac:dyDescent="0.15">
      <c r="A978" s="30"/>
    </row>
    <row r="979" spans="1:1" ht="13" x14ac:dyDescent="0.15">
      <c r="A979" s="30"/>
    </row>
    <row r="980" spans="1:1" ht="13" x14ac:dyDescent="0.15">
      <c r="A980" s="30"/>
    </row>
    <row r="981" spans="1:1" ht="13" x14ac:dyDescent="0.15">
      <c r="A981" s="30"/>
    </row>
    <row r="982" spans="1:1" ht="13" x14ac:dyDescent="0.15">
      <c r="A982" s="30"/>
    </row>
    <row r="983" spans="1:1" ht="13" x14ac:dyDescent="0.15">
      <c r="A983" s="30"/>
    </row>
    <row r="984" spans="1:1" ht="13" x14ac:dyDescent="0.15">
      <c r="A984" s="30"/>
    </row>
    <row r="985" spans="1:1" ht="13" x14ac:dyDescent="0.15">
      <c r="A985" s="30"/>
    </row>
    <row r="986" spans="1:1" ht="13" x14ac:dyDescent="0.15">
      <c r="A986" s="30"/>
    </row>
    <row r="987" spans="1:1" ht="13" x14ac:dyDescent="0.15">
      <c r="A987" s="30"/>
    </row>
    <row r="988" spans="1:1" ht="13" x14ac:dyDescent="0.15">
      <c r="A988" s="30"/>
    </row>
    <row r="989" spans="1:1" ht="13" x14ac:dyDescent="0.15">
      <c r="A989" s="30"/>
    </row>
    <row r="990" spans="1:1" ht="13" x14ac:dyDescent="0.15">
      <c r="A990" s="30"/>
    </row>
    <row r="991" spans="1:1" ht="13" x14ac:dyDescent="0.15">
      <c r="A991" s="30"/>
    </row>
    <row r="992" spans="1:1" ht="13" x14ac:dyDescent="0.15">
      <c r="A992" s="30"/>
    </row>
    <row r="993" spans="1:1" ht="13" x14ac:dyDescent="0.15">
      <c r="A993" s="30"/>
    </row>
    <row r="994" spans="1:1" ht="13" x14ac:dyDescent="0.15">
      <c r="A994" s="30"/>
    </row>
    <row r="995" spans="1:1" ht="13" x14ac:dyDescent="0.15">
      <c r="A995" s="30"/>
    </row>
    <row r="996" spans="1:1" ht="13" x14ac:dyDescent="0.15">
      <c r="A996" s="30"/>
    </row>
    <row r="997" spans="1:1" ht="13" x14ac:dyDescent="0.15">
      <c r="A997" s="30"/>
    </row>
    <row r="998" spans="1:1" ht="13" x14ac:dyDescent="0.15">
      <c r="A998" s="30"/>
    </row>
    <row r="999" spans="1:1" ht="13" x14ac:dyDescent="0.15">
      <c r="A999" s="30"/>
    </row>
    <row r="1000" spans="1:1" ht="13" x14ac:dyDescent="0.15">
      <c r="A1000" s="30"/>
    </row>
    <row r="1001" spans="1:1" ht="13" x14ac:dyDescent="0.15">
      <c r="A1001" s="30"/>
    </row>
    <row r="1002" spans="1:1" ht="13" x14ac:dyDescent="0.15">
      <c r="A1002" s="30"/>
    </row>
    <row r="1003" spans="1:1" ht="13" x14ac:dyDescent="0.15">
      <c r="A1003" s="30"/>
    </row>
  </sheetData>
  <mergeCells count="7">
    <mergeCell ref="B28:D28"/>
    <mergeCell ref="B29:D29"/>
    <mergeCell ref="K6:L6"/>
    <mergeCell ref="M6:N6"/>
    <mergeCell ref="B25:D25"/>
    <mergeCell ref="B26:D26"/>
    <mergeCell ref="B27:D27"/>
  </mergeCells>
  <hyperlinks>
    <hyperlink ref="B5" r:id="rId1" location="gid=0" xr:uid="{00000000-0004-0000-0500-000000000000}"/>
    <hyperlink ref="K5" location="null!A1" display="See &quot;Instructions&quot; tab for general valuation exclusions" xr:uid="{00000000-0004-0000-05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Copy of LT</vt:lpstr>
      <vt:lpstr>Old Sign Depreciation Model</vt:lpstr>
      <vt:lpstr>Instructions</vt:lpstr>
      <vt:lpstr>Template</vt:lpstr>
      <vt:lpstr>Example - Good</vt:lpstr>
      <vt:lpstr>Example - Fair</vt:lpstr>
      <vt:lpstr>Example - Poor</vt:lpstr>
      <vt:lpstr>Copy of Sign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Bill Robert</cp:lastModifiedBy>
  <dcterms:created xsi:type="dcterms:W3CDTF">2025-09-17T19:54:30Z</dcterms:created>
  <dcterms:modified xsi:type="dcterms:W3CDTF">2025-09-17T20:13:09Z</dcterms:modified>
</cp:coreProperties>
</file>